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ton82-_-/Desktop/전한련/재정/"/>
    </mc:Choice>
  </mc:AlternateContent>
  <bookViews>
    <workbookView xWindow="11580" yWindow="460" windowWidth="17220" windowHeight="1754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0" i="1" l="1"/>
  <c r="G24" i="1"/>
  <c r="G21" i="1"/>
  <c r="I289" i="1"/>
  <c r="G8" i="1"/>
  <c r="G19" i="1"/>
  <c r="G20" i="1"/>
  <c r="I288" i="1"/>
  <c r="I287" i="1"/>
  <c r="I231" i="1"/>
  <c r="G18" i="1"/>
  <c r="I286" i="1"/>
  <c r="I285" i="1"/>
  <c r="I284" i="1"/>
  <c r="I283" i="1"/>
  <c r="I282" i="1"/>
  <c r="I274" i="1"/>
  <c r="I264" i="1"/>
  <c r="I265" i="1"/>
  <c r="I266" i="1"/>
  <c r="I267" i="1"/>
  <c r="I268" i="1"/>
  <c r="I262" i="1"/>
  <c r="I263" i="1"/>
  <c r="I269" i="1"/>
  <c r="I270" i="1"/>
  <c r="I271" i="1"/>
  <c r="I272" i="1"/>
  <c r="I273" i="1"/>
  <c r="I275" i="1"/>
  <c r="I276" i="1"/>
  <c r="I277" i="1"/>
  <c r="I278" i="1"/>
  <c r="I279" i="1"/>
  <c r="I280" i="1"/>
  <c r="I281" i="1"/>
  <c r="I291" i="1"/>
  <c r="I292" i="1"/>
  <c r="I293" i="1"/>
  <c r="I261" i="1"/>
  <c r="I260" i="1"/>
  <c r="I259" i="1"/>
  <c r="I258" i="1"/>
  <c r="I257" i="1"/>
  <c r="I256" i="1"/>
  <c r="I255" i="1"/>
  <c r="I254" i="1"/>
  <c r="I253" i="1"/>
  <c r="I252" i="1"/>
  <c r="I251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94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2" i="1"/>
  <c r="I233" i="1"/>
  <c r="I234" i="1"/>
  <c r="I235" i="1"/>
  <c r="I250" i="1"/>
  <c r="I295" i="1"/>
  <c r="G9" i="1"/>
  <c r="G10" i="1"/>
  <c r="G11" i="1"/>
  <c r="G12" i="1"/>
  <c r="G13" i="1"/>
  <c r="G14" i="1"/>
  <c r="G15" i="1"/>
  <c r="G16" i="1"/>
  <c r="G17" i="1"/>
  <c r="G4" i="1"/>
  <c r="G7" i="1"/>
  <c r="G6" i="1"/>
  <c r="G5" i="1"/>
  <c r="C17" i="1"/>
  <c r="C21" i="1"/>
  <c r="D295" i="1"/>
  <c r="K295" i="1"/>
  <c r="C29" i="1"/>
  <c r="C28" i="1"/>
  <c r="C30" i="1"/>
</calcChain>
</file>

<file path=xl/sharedStrings.xml><?xml version="1.0" encoding="utf-8"?>
<sst xmlns="http://schemas.openxmlformats.org/spreadsheetml/2006/main" count="1548" uniqueCount="502">
  <si>
    <t>수입처</t>
    <phoneticPr fontId="1" type="noConversion"/>
  </si>
  <si>
    <t>수입액</t>
    <phoneticPr fontId="1" type="noConversion"/>
  </si>
  <si>
    <t>비고</t>
    <phoneticPr fontId="1" type="noConversion"/>
  </si>
  <si>
    <t>*총 수입 내역</t>
    <phoneticPr fontId="1" type="noConversion"/>
  </si>
  <si>
    <t>*총 지출 내역</t>
    <phoneticPr fontId="1" type="noConversion"/>
  </si>
  <si>
    <t>지출처</t>
    <phoneticPr fontId="1" type="noConversion"/>
  </si>
  <si>
    <t>지출액</t>
    <phoneticPr fontId="1" type="noConversion"/>
  </si>
  <si>
    <t>합계</t>
    <phoneticPr fontId="1" type="noConversion"/>
  </si>
  <si>
    <t>*총 수입 지출 잔액 비교</t>
    <phoneticPr fontId="1" type="noConversion"/>
  </si>
  <si>
    <t>구분</t>
    <phoneticPr fontId="1" type="noConversion"/>
  </si>
  <si>
    <t>금액</t>
    <phoneticPr fontId="1" type="noConversion"/>
  </si>
  <si>
    <t>총 수입액</t>
    <phoneticPr fontId="1" type="noConversion"/>
  </si>
  <si>
    <t>총 지출액</t>
    <phoneticPr fontId="1" type="noConversion"/>
  </si>
  <si>
    <t>잔액</t>
    <phoneticPr fontId="1" type="noConversion"/>
  </si>
  <si>
    <t>시행기간</t>
    <phoneticPr fontId="3" type="noConversion"/>
  </si>
  <si>
    <t>품목</t>
    <phoneticPr fontId="3" type="noConversion"/>
  </si>
  <si>
    <t>단가(원)</t>
    <phoneticPr fontId="3" type="noConversion"/>
  </si>
  <si>
    <t>수량</t>
    <phoneticPr fontId="3" type="noConversion"/>
  </si>
  <si>
    <t>합계(원)</t>
    <phoneticPr fontId="3" type="noConversion"/>
  </si>
  <si>
    <t>비고</t>
    <phoneticPr fontId="3" type="noConversion"/>
  </si>
  <si>
    <t>수입</t>
    <phoneticPr fontId="3" type="noConversion"/>
  </si>
  <si>
    <t>지출</t>
    <phoneticPr fontId="3" type="noConversion"/>
  </si>
  <si>
    <t>영수증
일련번호</t>
    <phoneticPr fontId="3" type="noConversion"/>
  </si>
  <si>
    <t>잔액</t>
    <phoneticPr fontId="3" type="noConversion"/>
  </si>
  <si>
    <t>주요 항목</t>
    <phoneticPr fontId="3" type="noConversion"/>
  </si>
  <si>
    <t>활 동 내 역</t>
    <phoneticPr fontId="3" type="noConversion"/>
  </si>
  <si>
    <t>수령자</t>
  </si>
  <si>
    <t>나영철</t>
  </si>
  <si>
    <t>교통비</t>
  </si>
  <si>
    <t>2월 이전 나영철 폴더</t>
  </si>
  <si>
    <t>전한련 2월 이전 회의</t>
  </si>
  <si>
    <t>전병진</t>
  </si>
  <si>
    <t>김성동</t>
  </si>
  <si>
    <t>장동진</t>
  </si>
  <si>
    <t>양승효</t>
  </si>
  <si>
    <t>이근우</t>
  </si>
  <si>
    <t>33기 이월금</t>
  </si>
  <si>
    <t>1월6, 13,19,21</t>
  </si>
  <si>
    <t>12월 23, 1월6, 13,19,21</t>
  </si>
  <si>
    <t>2월 이전 전병진 폴더</t>
  </si>
  <si>
    <t>1월 13,19,21</t>
  </si>
  <si>
    <t>2월 이전 김성동 폴더</t>
  </si>
  <si>
    <t>1월 6,13,19</t>
  </si>
  <si>
    <t>송민아</t>
  </si>
  <si>
    <t>1월 13일</t>
  </si>
  <si>
    <t>2월 이전 장동진 폴더</t>
  </si>
  <si>
    <t>2월 이전 양승효 폴더</t>
  </si>
  <si>
    <t>2월 이전 이근우 폴더</t>
  </si>
  <si>
    <t>2월 이전 송민아 폴더</t>
  </si>
  <si>
    <t>수수료</t>
  </si>
  <si>
    <t>임세은</t>
  </si>
  <si>
    <t>김신제</t>
  </si>
  <si>
    <t>12월 23, 1월6, 13</t>
  </si>
  <si>
    <t>백유경</t>
  </si>
  <si>
    <t>2월 이전 임세은 폴더</t>
  </si>
  <si>
    <t>2월 이전 김신제 폴더</t>
  </si>
  <si>
    <t>2월 이전 백유경 폴더</t>
  </si>
  <si>
    <t>동신대 분납금</t>
  </si>
  <si>
    <t>우석대 분납금</t>
  </si>
  <si>
    <t>결산</t>
  </si>
  <si>
    <t>이월금</t>
  </si>
  <si>
    <t>전한련 2월 10일 회의</t>
  </si>
  <si>
    <t>2월 10일</t>
  </si>
  <si>
    <t>2월 교통비 폴더, 2월10일(1,2)나영철</t>
  </si>
  <si>
    <t>다과비</t>
  </si>
  <si>
    <t>3월 25일</t>
  </si>
  <si>
    <t>3월 25일 정책강연</t>
  </si>
  <si>
    <t>3월17,18</t>
  </si>
  <si>
    <t>3월24,25</t>
  </si>
  <si>
    <t>정책영수증1</t>
  </si>
  <si>
    <t>정책영수증2,3</t>
  </si>
  <si>
    <t>정책영수증4,5</t>
  </si>
  <si>
    <t>김석주</t>
  </si>
  <si>
    <t>1월6,13</t>
  </si>
  <si>
    <t>2월 이전 김석주 폴더</t>
  </si>
  <si>
    <t>3월 25일 정책강연 사전 준비</t>
  </si>
  <si>
    <t>염승희</t>
  </si>
  <si>
    <t>명호진</t>
  </si>
  <si>
    <t>한은솔</t>
  </si>
  <si>
    <t>3월 25일 정책강연(정책팀)</t>
  </si>
  <si>
    <t>정진영</t>
  </si>
  <si>
    <t>이경은</t>
  </si>
  <si>
    <t>김송은</t>
  </si>
  <si>
    <t>김채원</t>
  </si>
  <si>
    <t>김명식</t>
  </si>
  <si>
    <t>정책영수증6,7</t>
  </si>
  <si>
    <t>정책영수증8,9</t>
  </si>
  <si>
    <t>2월 교통비 폴더, 2월10일(1,2)장동진</t>
  </si>
  <si>
    <t>2월 교통비 폴더, 2월10일(1,2)김성동</t>
  </si>
  <si>
    <t>2월 교통비 폴더, 2월10일(1,2)양승효</t>
  </si>
  <si>
    <t>2월 교통비 폴더, 2월10일(1,2)이근우</t>
  </si>
  <si>
    <t>2월 교통비 폴더, 2월10일(1,2)임세은</t>
  </si>
  <si>
    <t>2월 교통비 폴더, 2월10일(1,2)백유경</t>
  </si>
  <si>
    <t>정책영수증10,11</t>
  </si>
  <si>
    <t>정책영수증12,13</t>
  </si>
  <si>
    <t>정책영수증14,15</t>
  </si>
  <si>
    <t>정책영수증16,17</t>
  </si>
  <si>
    <t>정책영수증18,19</t>
  </si>
  <si>
    <t>정책영수증20,21</t>
  </si>
  <si>
    <t>정책영수증22,23</t>
  </si>
  <si>
    <t>식비</t>
  </si>
  <si>
    <t>강연준비물</t>
  </si>
  <si>
    <t>정책영수증24</t>
  </si>
  <si>
    <t>원광대 분납금</t>
  </si>
  <si>
    <t>가천대 분납금</t>
  </si>
  <si>
    <t>동의대 분납금</t>
  </si>
  <si>
    <t>정책영수증25,26</t>
  </si>
  <si>
    <t>정책영수증27,28</t>
  </si>
  <si>
    <t>남성준</t>
  </si>
  <si>
    <t>4월18일</t>
  </si>
  <si>
    <t>4월29일 정책팀 2차모임</t>
  </si>
  <si>
    <t>4월18일 정책팀 준비 회의</t>
  </si>
  <si>
    <t>4월29일</t>
  </si>
  <si>
    <t>고아라</t>
  </si>
  <si>
    <t>정책팀 2차모임 교통비 폴더 남성준1, 남성준2</t>
  </si>
  <si>
    <t>정책팀 2차모임 교통비 폴더 명호진1, 명호진2</t>
  </si>
  <si>
    <t>정책팀 2차모임 교통비 폴더 한은솔1, 한은솔2</t>
  </si>
  <si>
    <t>정책팀 2차모임 교통비 폴더 정진영1, 정진영2</t>
  </si>
  <si>
    <t>정책팀 2차모임 교통비 폴더 이경은1, 이경은2</t>
  </si>
  <si>
    <t>정책팀 2차모임 교통비 폴더 김채원1, 김채원2</t>
  </si>
  <si>
    <t>정책팀 2차모임 교통비 폴더 고아라1, 고아라2</t>
  </si>
  <si>
    <t>정책팀 2차모임 교통비 폴더 나영철1, 나영철2</t>
  </si>
  <si>
    <t>김봉주</t>
  </si>
  <si>
    <t>12월23일,1월19일</t>
  </si>
  <si>
    <t>5월19일 회의</t>
  </si>
  <si>
    <t>5월19일</t>
  </si>
  <si>
    <t>이가현</t>
  </si>
  <si>
    <t>5월 폴더 , 5월19일(1,2) 김봉주</t>
  </si>
  <si>
    <t>2월 이전 교통비 폴더, 12월23일(1,2),1월19일(1) 김봉주</t>
  </si>
  <si>
    <t>5월 폴더 , 5월19일(1,2) 이근우</t>
  </si>
  <si>
    <t>5월 폴더 , 5월19일(1,2) 임세은</t>
  </si>
  <si>
    <t>5월 폴더 , 5월19일(1,2) 나영철</t>
  </si>
  <si>
    <t>5월13일</t>
  </si>
  <si>
    <t>모임준비비</t>
  </si>
  <si>
    <t>정책팀 3차모임 폴더, 모임준비비1,2,3,4</t>
  </si>
  <si>
    <t>5월13일 정책팀 3차모임</t>
  </si>
  <si>
    <t>2월 교통비 폴더, 2월10일 전병진</t>
  </si>
  <si>
    <t>강서현</t>
  </si>
  <si>
    <t>5월 폴더 , 5월19일(1,2) 강서현</t>
  </si>
  <si>
    <t>영상제 지원금</t>
  </si>
  <si>
    <t>강희찬</t>
  </si>
  <si>
    <t>5월25일</t>
  </si>
  <si>
    <t>신채영</t>
  </si>
  <si>
    <t>김민솔</t>
  </si>
  <si>
    <t>오주희</t>
  </si>
  <si>
    <t>조나현</t>
  </si>
  <si>
    <t>대전대 분납금</t>
  </si>
  <si>
    <t>세명대 분납금</t>
  </si>
  <si>
    <t>부산대 분납금</t>
  </si>
  <si>
    <t>6월2일 정책팀 4차모임</t>
  </si>
  <si>
    <t>6월2일</t>
  </si>
  <si>
    <t>정책팀 4차모임 폴더, 염승희1,2</t>
  </si>
  <si>
    <t>정책팀 4차모임 폴더, 염승희3</t>
  </si>
  <si>
    <t>강연준비비(식사비)</t>
  </si>
  <si>
    <t>정책팀 4차모임 폴더, 명호진1,2,3,4</t>
  </si>
  <si>
    <t>강연 신청자 33명 각 김밥 1줄 제공</t>
  </si>
  <si>
    <t>정책팀 4차모임 폴더, 한은솔 1,2</t>
  </si>
  <si>
    <t>강연자료 인쇄비</t>
  </si>
  <si>
    <t>정책팀 4차모임 폴더, 남성준 1,2</t>
  </si>
  <si>
    <t>정책팀 4차모임 폴더, 이경은 1,2</t>
  </si>
  <si>
    <t>정책팀 4차모임 폴더, 고아라 1,2</t>
  </si>
  <si>
    <t>강연준비비(간식비)</t>
  </si>
  <si>
    <t>연사선물비</t>
  </si>
  <si>
    <t>정책팀 4차모임 폴더, 나영철 1,2</t>
  </si>
  <si>
    <t>정책팀 4차모임 폴더, 나영철 4</t>
  </si>
  <si>
    <t>정책팀 4차모임 폴더, 나영철 3</t>
  </si>
  <si>
    <t>동국대 분납급</t>
  </si>
  <si>
    <t>소식지 크로스워드 상품</t>
  </si>
  <si>
    <t>온라인 결제</t>
  </si>
  <si>
    <t>6월 15일</t>
  </si>
  <si>
    <t>상품비</t>
  </si>
  <si>
    <t>6월 폴더, 크로스워드 상품</t>
  </si>
  <si>
    <t>bhc 뿌링클 치킨 3마리</t>
  </si>
  <si>
    <t>이자</t>
  </si>
  <si>
    <t>소식지 인쇄</t>
  </si>
  <si>
    <t>계좌이체</t>
  </si>
  <si>
    <t>5월31일</t>
  </si>
  <si>
    <t>인쇄비</t>
  </si>
  <si>
    <t>대구한 분납급</t>
  </si>
  <si>
    <t>소식지 인쇄비</t>
  </si>
  <si>
    <t>6월부터 이체수수료 면제됨</t>
  </si>
  <si>
    <t>연사 2인 / 스타벅스 보온병 및 커피</t>
  </si>
  <si>
    <t>5월 폴더 , 5월19일(1,2) 이가현</t>
  </si>
  <si>
    <t>상지한 분납금</t>
  </si>
  <si>
    <t>7월14일 회의</t>
  </si>
  <si>
    <t>7월14일</t>
  </si>
  <si>
    <t xml:space="preserve">7월 폴더, 7월14일 이가현 </t>
  </si>
  <si>
    <t>7월 폴더, 7월14일 전병진1,2</t>
  </si>
  <si>
    <t>7월 폴더, 7월14일 전병진3</t>
  </si>
  <si>
    <t>우석,상지,원광,가천,동국일산,동국경주,동의,대구한,세명 총 9명 x 6000원 / 초과금 사비 지불</t>
  </si>
  <si>
    <t>7월 폴더, 7월14일 김성동</t>
  </si>
  <si>
    <t>5월 폴더, 5월19일 김성동</t>
  </si>
  <si>
    <t>3월25일</t>
  </si>
  <si>
    <t>7월 폴더, 7월14일 이근우1,2</t>
  </si>
  <si>
    <t>7월 폴더, 7월14일 송민아1,2</t>
  </si>
  <si>
    <t>7월 폴더, 7월14일 나영철1,2</t>
  </si>
  <si>
    <t>7월 폴더, 7월14일 김석주1,2</t>
  </si>
  <si>
    <t>정책영수증 29,30</t>
  </si>
  <si>
    <t>5월 폴더, 5월19일 김석주1,2</t>
  </si>
  <si>
    <t>5월 폴더, 5월19일 장동진1,2</t>
  </si>
  <si>
    <t>7월 폴더, 7월14일 장동진</t>
  </si>
  <si>
    <t>임세은(대구한) = 배혜리</t>
  </si>
  <si>
    <t>7월 폴더, 7월14일 임세은1,2</t>
  </si>
  <si>
    <t>6월2일 정책강연</t>
  </si>
  <si>
    <t>7월 폴더, 3,5,6,7월 백유경 모음</t>
  </si>
  <si>
    <t>전한련컵 보험료</t>
  </si>
  <si>
    <t>재단법인스포츠안전</t>
  </si>
  <si>
    <t>9월5일</t>
  </si>
  <si>
    <t>보험료</t>
  </si>
  <si>
    <t>9월 폴더, 보험료1,2,3</t>
  </si>
  <si>
    <t>홈페이지 관리비</t>
  </si>
  <si>
    <t>정낙훈</t>
  </si>
  <si>
    <t>7월13일</t>
  </si>
  <si>
    <t>관리비</t>
  </si>
  <si>
    <t>한의협 연석회의</t>
  </si>
  <si>
    <t>8월20일</t>
  </si>
  <si>
    <t>정책폴레이 2차 회의</t>
  </si>
  <si>
    <t>9월15일</t>
  </si>
  <si>
    <t>9월 폴더, 연석회의 나영철1,2</t>
  </si>
  <si>
    <t>장소대여비</t>
  </si>
  <si>
    <t>9월 폴더, 나영철1,2</t>
  </si>
  <si>
    <t>9월 폴더, 나영철3</t>
  </si>
  <si>
    <t>9월 폴더, 염승희1,2</t>
  </si>
  <si>
    <t>9월 폴더, 남성준1,2</t>
  </si>
  <si>
    <t>9월 폴더, 김채원1,2</t>
  </si>
  <si>
    <t>정책폴레이 사전 회의</t>
  </si>
  <si>
    <t>9월21일</t>
  </si>
  <si>
    <t>9월 폴더, 남성준3,4</t>
  </si>
  <si>
    <t>전한련컵 상금</t>
  </si>
  <si>
    <t>영상제 1등 상금</t>
  </si>
  <si>
    <t>영상제 2등 상금</t>
  </si>
  <si>
    <t>영상제 3등 상금</t>
  </si>
  <si>
    <t>전달 과정 중 2만원 손실금 발생</t>
  </si>
  <si>
    <t>9월29일 회의</t>
  </si>
  <si>
    <t>11명 참여, 6000원x11</t>
  </si>
  <si>
    <t>9월29일</t>
  </si>
  <si>
    <t>9월30일</t>
  </si>
  <si>
    <t>치킨기프티콘</t>
  </si>
  <si>
    <t>영상제 추첨 상품</t>
  </si>
  <si>
    <t>9월 폴더, 강서현1,2</t>
  </si>
  <si>
    <t>9월 폴더, 이근우1,2</t>
  </si>
  <si>
    <t>9월 폴더, 김성동1</t>
  </si>
  <si>
    <t>9월 폴더, 백유경1</t>
  </si>
  <si>
    <t>9월 폴더, 나영철4,5</t>
  </si>
  <si>
    <t>9월 폴더, 김석주1,2</t>
  </si>
  <si>
    <t>9월 폴더, 전병진1,2 굽네 고추바사삭</t>
  </si>
  <si>
    <t>10월5일</t>
  </si>
  <si>
    <t>복사비</t>
  </si>
  <si>
    <t>10월 폴더, 영철1,2</t>
  </si>
  <si>
    <t>10월 폴더, 회의비1</t>
  </si>
  <si>
    <t>6명</t>
  </si>
  <si>
    <t>10월 폴더, 회의비2</t>
  </si>
  <si>
    <t>10월 폴더, 진영1,2,3</t>
  </si>
  <si>
    <t>10월 폴더, 성준1</t>
  </si>
  <si>
    <t>10월 폴더, 회의준비비</t>
  </si>
  <si>
    <t>정소미</t>
  </si>
  <si>
    <t>11월3일</t>
  </si>
  <si>
    <t>청춘포럼 기획단 회의1</t>
  </si>
  <si>
    <t>청춘포럼 기획단 회의2</t>
  </si>
  <si>
    <t>청춘포럼 기획단 회의3</t>
  </si>
  <si>
    <t>11월 - 1103폴레이 폴더, 유경 1,2</t>
  </si>
  <si>
    <t>11월 - 1103폴레이 폴더, 채원 1,2</t>
  </si>
  <si>
    <t>11월 - 1103폴레이 폴더, 아라 1,2</t>
  </si>
  <si>
    <t>11월 - 1103폴레이 폴더, 호진 1,2</t>
  </si>
  <si>
    <t>11월 - 1103폴레이 폴더, 은솔 1,2</t>
  </si>
  <si>
    <t>11월 - 1103폴레이 폴더, 소미 1,2</t>
  </si>
  <si>
    <t>11월 - 1103폴레이 폴더, 성준 1,2</t>
  </si>
  <si>
    <t>11월 - 1103폴레이 폴더, 영철 1,2</t>
  </si>
  <si>
    <t>11월10일</t>
  </si>
  <si>
    <t>정책폴레이 회의</t>
  </si>
  <si>
    <t>11월17일</t>
  </si>
  <si>
    <t>11월11일 회의</t>
  </si>
  <si>
    <t>11월11일</t>
  </si>
  <si>
    <t>설문조사 기프티콘</t>
  </si>
  <si>
    <t>10월6일</t>
  </si>
  <si>
    <t>기프티콘</t>
  </si>
  <si>
    <t>10월 폴더, 추첨1,2,3,4,5</t>
  </si>
  <si>
    <t>11월 - 1110폴레이 폴더, 경은 1,2</t>
  </si>
  <si>
    <t>11월 - 1110폴레이 폴더, 채원1,2</t>
  </si>
  <si>
    <t>11월 - 1110폴레이 폴더, 아라 1,2</t>
  </si>
  <si>
    <t>11월 - 1110폴레이 폴더, 호진 1,2</t>
  </si>
  <si>
    <t>11월 - 1110폴레이 폴더, 진영 1,2</t>
  </si>
  <si>
    <t>11월 - 1110폴레이 폴더, 은솔 1,2</t>
  </si>
  <si>
    <t>11월 - 1110폴레이 폴더, 소미 1,2</t>
  </si>
  <si>
    <t>11월 - 1110폴레이 폴더, 성준 1,2</t>
  </si>
  <si>
    <t>11월 - 1110폴레이 폴더, 승희 1,2</t>
  </si>
  <si>
    <t xml:space="preserve">청춘포럼 </t>
  </si>
  <si>
    <t>10월 27일</t>
  </si>
  <si>
    <t>행사운영비</t>
  </si>
  <si>
    <t>11월 폴더, 송민아1,2,3</t>
  </si>
  <si>
    <t>11월 폴더, 이근우1,2</t>
  </si>
  <si>
    <t>11월 폴더, 전병진1,2</t>
  </si>
  <si>
    <t>11월 폴더, 동신1,2,3</t>
  </si>
  <si>
    <t>11월 폴더, 상지1,2</t>
  </si>
  <si>
    <t>11월 폴더, 김석주1,2</t>
  </si>
  <si>
    <t>9월 폴더, 양승효1</t>
  </si>
  <si>
    <t>11월 폴더, 양승효1,2</t>
  </si>
  <si>
    <t>11월 폴더, 임세은1,2</t>
  </si>
  <si>
    <t>청춘포럼 참여</t>
  </si>
  <si>
    <t>111월 - 1117폴레이 폴더, 영철 1,2</t>
  </si>
  <si>
    <t>111월 - 1117폴레이 폴더, 은솔 1,2</t>
  </si>
  <si>
    <t>111월 - 1117폴레이 폴더, 채원 1,2</t>
  </si>
  <si>
    <t>111월 - 1117폴레이 폴더,경은 1,2</t>
  </si>
  <si>
    <t>111월 - 1117폴레이 폴더, 성준 1,2</t>
  </si>
  <si>
    <t>111월 - 1117폴레이 폴더, 소미 1,2</t>
  </si>
  <si>
    <t>11월 폴더, 이가현1,2</t>
  </si>
  <si>
    <t>택배비</t>
  </si>
  <si>
    <t>청춘포럼 물품 각 학교로 배송</t>
  </si>
  <si>
    <t>11월 폴더, 택배1,2,3</t>
  </si>
  <si>
    <t>9월 폴더, 장동진1,2,3,4</t>
  </si>
  <si>
    <t>11월 폴더, 전병진3</t>
  </si>
  <si>
    <t>9명 X 6000원</t>
  </si>
  <si>
    <t>12월2일 회의</t>
  </si>
  <si>
    <t>12월2일</t>
  </si>
  <si>
    <t>12월 폴더, 전병진1,2</t>
  </si>
  <si>
    <t>12월 폴더, 전병진3,4</t>
  </si>
  <si>
    <t>12월7일 한평원 회의</t>
  </si>
  <si>
    <t>12월7일</t>
  </si>
  <si>
    <t>12월19일</t>
  </si>
  <si>
    <t>12월 폴더, 전병진5</t>
  </si>
  <si>
    <t>12월 폴더, 한솥도시락</t>
  </si>
  <si>
    <t>중집활동비 반환(33기)</t>
  </si>
  <si>
    <t>12월 폴더, 이가현1</t>
  </si>
  <si>
    <t>12월 폴더, 이가현2,3</t>
  </si>
  <si>
    <t>돌아오는 기차표 분실. 해당 구간 금액으로 대체</t>
  </si>
  <si>
    <t>12월 폴더, 이가현4</t>
  </si>
  <si>
    <t>차기상임위 포함 23명 식사(점심)</t>
  </si>
  <si>
    <t>11명 X 6000원(저녁)</t>
  </si>
  <si>
    <t>12월 폴더, 나영철1,2,3</t>
  </si>
  <si>
    <t>선정흠</t>
  </si>
  <si>
    <t>12월 폴더, 선정흠1,2</t>
  </si>
  <si>
    <t>12월 폴더, 임세은1,2</t>
  </si>
  <si>
    <t>12월 폴더, 염승희1,2</t>
  </si>
  <si>
    <t>조건철</t>
  </si>
  <si>
    <t>12월 폴더, 조건철1</t>
  </si>
  <si>
    <t>12월 폴더, 송민아1,2,3,4</t>
  </si>
  <si>
    <t>송민아에게 입금</t>
  </si>
  <si>
    <t>12월 폴더, 송민아5</t>
  </si>
  <si>
    <t>설문조사 경품</t>
  </si>
  <si>
    <t>11월27일</t>
  </si>
  <si>
    <t>9월27일</t>
  </si>
  <si>
    <t>경희대 총회</t>
  </si>
  <si>
    <t>12월 폴더, 김봉주1</t>
  </si>
  <si>
    <t>박재원</t>
  </si>
  <si>
    <t>12월 폴더, 박재원1,2</t>
  </si>
  <si>
    <t>11월 폴더, 김신제1</t>
  </si>
  <si>
    <t>12월 폴더, 김신제1</t>
  </si>
  <si>
    <t>5월 19일 회의</t>
  </si>
  <si>
    <t>7월 폴더, 김신제1</t>
  </si>
  <si>
    <t>5월 폴더, 김신제1</t>
  </si>
  <si>
    <t>경품비</t>
  </si>
  <si>
    <t>12월 폴더, 김석주1</t>
  </si>
  <si>
    <t>34기 동국경주, 35기 동국일산, 동국경주 신경주-&gt;대전 (3매) / 대전 -&gt; 신경주 (1매)</t>
  </si>
  <si>
    <t>김완규</t>
  </si>
  <si>
    <t>12월 폴더, 김완규1</t>
  </si>
  <si>
    <t>35기 동국일산, 동국경주 대전-&gt;신경주(2매)</t>
  </si>
  <si>
    <t>김민희</t>
  </si>
  <si>
    <t>12월 폴더, 김민희1,2</t>
  </si>
  <si>
    <t>12월 폴더, 양승효1,2</t>
  </si>
  <si>
    <t>1월7일</t>
  </si>
  <si>
    <t>12월 폴더, 크로스워드1</t>
  </si>
  <si>
    <t>맛초킹세트 2개 / 대구한 원희주, 세명한 김성수</t>
  </si>
  <si>
    <t>원광한 신지흔</t>
  </si>
  <si>
    <t>12월 폴더, 장동진1</t>
  </si>
  <si>
    <t>자차 운행하여 해당 구간 버스비 지급</t>
  </si>
  <si>
    <t>1월4일</t>
  </si>
  <si>
    <t>숙소비</t>
  </si>
  <si>
    <t>12월 폴더, 게스트하우스1</t>
  </si>
  <si>
    <t>상임위 8명</t>
  </si>
  <si>
    <t>ㅅ</t>
  </si>
  <si>
    <t>한울타리</t>
  </si>
  <si>
    <t>11월29일</t>
  </si>
  <si>
    <t>청춘포럼 잔액</t>
  </si>
  <si>
    <t>청춘포럼</t>
  </si>
  <si>
    <t>12월28일</t>
  </si>
  <si>
    <t>12월 폴더, 김성동1,2</t>
  </si>
  <si>
    <t>정책폴레이</t>
  </si>
  <si>
    <t>상임위 정기회의 식비</t>
  </si>
  <si>
    <t>상임위 정기회의 다과비</t>
  </si>
  <si>
    <t>상임위 교통비</t>
  </si>
  <si>
    <t>유관단체 미팅</t>
  </si>
  <si>
    <t>전한련 영상제</t>
  </si>
  <si>
    <t>전한련컵</t>
  </si>
  <si>
    <t>정책팀 폴더, 명호진1,2</t>
  </si>
  <si>
    <t>소식지</t>
  </si>
  <si>
    <t>인쇄비 및 크로스워드 상품</t>
  </si>
  <si>
    <t xml:space="preserve">상금 및 보험료 </t>
  </si>
  <si>
    <t>설문조사 상품</t>
  </si>
  <si>
    <t>청춘포럼 기획단 회의</t>
  </si>
  <si>
    <t>별도의 회계 장부</t>
  </si>
  <si>
    <t>교통비, 다과비 및 식비</t>
  </si>
  <si>
    <t>한의협,한평원,경희대 회의</t>
  </si>
  <si>
    <t>지원금, 상금 및 추첨상품</t>
  </si>
  <si>
    <t>정기회의, 정책강연, 청춘포럼 등</t>
  </si>
  <si>
    <t>정책팀 교통비, 식비, 준비비 등</t>
  </si>
  <si>
    <t>내용</t>
  </si>
  <si>
    <t>별도 회계장부 참고</t>
  </si>
  <si>
    <t>9월 폴더, 이가현1</t>
  </si>
  <si>
    <t>1. 교통비는 운송수단에 따라 지급(KTX,무궁화,버스 등) / 행사일 기준 72시간 이내
2. 자차 이용시, 해당구간 버스요금 지급
3. 식비는 1인당 6천원까지 지원</t>
  </si>
  <si>
    <t>정책팀 2차모임 교통비 폴더 염승희1, 염승희2, 염승희3</t>
  </si>
  <si>
    <t>11월 - 1103폴레이 폴더, 진영 1,2,3</t>
  </si>
  <si>
    <t>111월 - 1117폴레이 폴더, 호진 1,2</t>
  </si>
  <si>
    <t>34기 전한련 감사</t>
  </si>
  <si>
    <t>1월8일</t>
  </si>
  <si>
    <t>감사위원 활동비</t>
  </si>
  <si>
    <t>백인욱</t>
  </si>
  <si>
    <t>1월 폴더, 백인욱1,2</t>
  </si>
  <si>
    <t>감사위원 보수 3만원, 대전한 백인욱 감사위원께 지급</t>
  </si>
  <si>
    <t>1월 폴더, 전병진1</t>
  </si>
  <si>
    <t>1월 폴더, 전병진2</t>
  </si>
  <si>
    <t>34,35기 상임위 16명 / 감사위원 1명 인당 6천원 지급</t>
  </si>
  <si>
    <t>1월9일</t>
  </si>
  <si>
    <t>34기,35기 상임위 16명 인당 6천원 지급</t>
  </si>
  <si>
    <t>1월 폴더, 전병진3</t>
  </si>
  <si>
    <t>1월 폴더, 전병진4</t>
  </si>
  <si>
    <t>1월 폴더, 전병진5</t>
  </si>
  <si>
    <t>34,35기 상임위 10명 인당 6천원 지급</t>
  </si>
  <si>
    <t>1월 폴더, 김봉주1</t>
  </si>
  <si>
    <t>1월 폴더, 김봉주2</t>
  </si>
  <si>
    <t>1월 폴더, 김봉주3</t>
  </si>
  <si>
    <t>1월 폴더, 김봉주4</t>
  </si>
  <si>
    <t>1월 폴더, 이가현1</t>
  </si>
  <si>
    <t>1월 폴더, 백유경1</t>
  </si>
  <si>
    <t>1월 폴더, 임세은1,2</t>
  </si>
  <si>
    <t>1월8,9일</t>
  </si>
  <si>
    <t>1월 폴더, 이근우1,2</t>
  </si>
  <si>
    <t>겨울학교</t>
  </si>
  <si>
    <t>1월15일</t>
  </si>
  <si>
    <t>현수막</t>
  </si>
  <si>
    <t>임명장</t>
  </si>
  <si>
    <t>겨울학교 폴더, 현수막</t>
  </si>
  <si>
    <t>겨울학교 폴더, 임명장</t>
  </si>
  <si>
    <t>상장케이스</t>
  </si>
  <si>
    <t>겨울학교 폴더, 상장케이스</t>
  </si>
  <si>
    <t>단체복</t>
  </si>
  <si>
    <t>겨울학교 폴더, 단체복</t>
  </si>
  <si>
    <t>1월21일</t>
  </si>
  <si>
    <t>박성근</t>
  </si>
  <si>
    <t>1월23일</t>
  </si>
  <si>
    <t>겨울학교 폴더, 복사비</t>
  </si>
  <si>
    <t>회계감사보고서 70부</t>
  </si>
  <si>
    <t>(주)파티큐</t>
  </si>
  <si>
    <t>식음료</t>
  </si>
  <si>
    <t>겨울학교 폴더, 파티큐</t>
  </si>
  <si>
    <t>1319600원 결제 후 16500원 환불</t>
  </si>
  <si>
    <t>겨울학교 폴더, 보험료</t>
  </si>
  <si>
    <t>(주)리드레저</t>
  </si>
  <si>
    <t>숙박비</t>
  </si>
  <si>
    <t>겨울학교 폴더, 콘도</t>
  </si>
  <si>
    <t>연회장 이용료</t>
  </si>
  <si>
    <t>(주) 파티큐</t>
  </si>
  <si>
    <t>겨울학교, 파티큐</t>
  </si>
  <si>
    <t>바베큐 비용 40만원 = 23명 x 6천원 지원 / 나머지 협회장님 격려금으로 사용</t>
  </si>
  <si>
    <t>겨울학교, 전병진1,2</t>
  </si>
  <si>
    <t>이마트</t>
  </si>
  <si>
    <t>겨울학교, 다과비</t>
  </si>
  <si>
    <t>34,35기 회의 다과비</t>
  </si>
  <si>
    <t>겨울학교, 식비</t>
  </si>
  <si>
    <t>협회장님 격려금 사용</t>
  </si>
  <si>
    <t>겨울학교, 식음료</t>
  </si>
  <si>
    <t>일회용품</t>
  </si>
  <si>
    <t>겨울학교, 일회용품</t>
  </si>
  <si>
    <t>주류</t>
  </si>
  <si>
    <t>겨울학교, 주류</t>
  </si>
  <si>
    <t>식음료, 일회용품</t>
  </si>
  <si>
    <t>기타 물품비</t>
  </si>
  <si>
    <t>겨울학교, 물품비1,2,3,4,5,6</t>
  </si>
  <si>
    <t>겨울학교, 식음료2</t>
  </si>
  <si>
    <t>겨울학교, 물품비 7,8,9</t>
  </si>
  <si>
    <t>1월24일-26일</t>
  </si>
  <si>
    <t>1월, 나영철1,2</t>
  </si>
  <si>
    <t>겨울학교, 이근우1,2,3</t>
  </si>
  <si>
    <t>자차 이용, 해당 구간 버스비 지원</t>
  </si>
  <si>
    <t>겨울학교, 임세은1</t>
  </si>
  <si>
    <t>겨울학교, 나영철1,2,3</t>
  </si>
  <si>
    <t>겨울학교, 백유경1,2,3</t>
  </si>
  <si>
    <t>겨울학교. 이가현1,2</t>
  </si>
  <si>
    <t>겨울학교, 김성동1</t>
  </si>
  <si>
    <t>겨울학교, 김봉주1,2,3</t>
  </si>
  <si>
    <t>겨울학교. 송민아1,2,3,4</t>
  </si>
  <si>
    <t>겨울학교, 김석주1</t>
  </si>
  <si>
    <t>1월, 김석주1,2</t>
  </si>
  <si>
    <t>겨울학교, 양승효1,2,3</t>
  </si>
  <si>
    <t>겨울학교, 김신제1,2</t>
  </si>
  <si>
    <t>겨울학교, 장동진1,2</t>
  </si>
  <si>
    <t>1월, 장동진1,2</t>
  </si>
  <si>
    <t>전한련 정기 감사</t>
  </si>
  <si>
    <t>감사위원 활동비, 교통비, 다과비 등</t>
  </si>
  <si>
    <t>35기 예비 겨울학교1</t>
  </si>
  <si>
    <t>35기 예비 겨울학교2</t>
  </si>
  <si>
    <t>의장 선출 회의 및 발대식 준비 / 숙소비</t>
  </si>
  <si>
    <t>예비겨울학교</t>
  </si>
  <si>
    <t>겨울학교 참가비 180만원, 협회장 격려금 100만원 제외</t>
  </si>
  <si>
    <t>참가비</t>
  </si>
  <si>
    <t>한의협회장 격려금</t>
  </si>
  <si>
    <t>2만원, 95명</t>
  </si>
  <si>
    <t>비고</t>
  </si>
  <si>
    <t>행사명</t>
  </si>
  <si>
    <t>겨울학교, 이마트</t>
  </si>
  <si>
    <t>반환금</t>
  </si>
  <si>
    <t>전한련 34기 상임위 회계내역(1월30일)</t>
  </si>
  <si>
    <t>오차 조정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</si>
</sst>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64" formatCode="#,##0_);[Red]\(#,##0\)"/>
    <numFmt numFmtId="165" formatCode="&quot;₩&quot;#,##0;[Red]&quot;₩&quot;#,##0"/>
  </numFmts>
  <fonts count="21" x14ac:knownFonts="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Calibri"/>
      <family val="3"/>
      <charset val="129"/>
      <scheme val="minor"/>
    </font>
    <font>
      <u/>
      <sz val="11"/>
      <color theme="10"/>
      <name val="Calibri"/>
      <family val="2"/>
      <charset val="129"/>
      <scheme val="minor"/>
    </font>
    <font>
      <u/>
      <sz val="11"/>
      <color theme="11"/>
      <name val="Calibri"/>
      <family val="2"/>
      <charset val="129"/>
      <scheme val="minor"/>
    </font>
    <font>
      <sz val="22"/>
      <color theme="1"/>
      <name val="나눔고딕"/>
      <charset val="129"/>
    </font>
    <font>
      <sz val="11"/>
      <color theme="1"/>
      <name val="나눔고딕"/>
      <charset val="129"/>
    </font>
    <font>
      <b/>
      <sz val="11"/>
      <color theme="1"/>
      <name val="나눔고딕"/>
      <charset val="129"/>
    </font>
    <font>
      <sz val="11"/>
      <color rgb="FF000000"/>
      <name val="나눔고딕"/>
      <charset val="129"/>
    </font>
    <font>
      <sz val="20"/>
      <color theme="1"/>
      <name val="나눔고딕"/>
      <charset val="129"/>
    </font>
    <font>
      <b/>
      <sz val="11"/>
      <name val="나눔고딕"/>
      <charset val="129"/>
    </font>
    <font>
      <b/>
      <sz val="11"/>
      <color rgb="FFFF0000"/>
      <name val="나눔고딕"/>
      <charset val="129"/>
    </font>
    <font>
      <sz val="11"/>
      <name val="나눔고딕"/>
      <charset val="129"/>
    </font>
    <font>
      <sz val="14"/>
      <color theme="1"/>
      <name val="나눔고딕"/>
      <charset val="129"/>
    </font>
    <font>
      <sz val="14"/>
      <color rgb="FF000000"/>
      <name val="나눔고딕"/>
      <charset val="129"/>
    </font>
    <font>
      <sz val="12"/>
      <color theme="1"/>
      <name val="나눔고딕"/>
      <charset val="129"/>
    </font>
    <font>
      <b/>
      <sz val="14"/>
      <color rgb="FFFF0000"/>
      <name val="나눔고딕"/>
      <charset val="129"/>
    </font>
    <font>
      <b/>
      <sz val="14"/>
      <color theme="1"/>
      <name val="나눔고딕"/>
      <charset val="129"/>
    </font>
    <font>
      <b/>
      <sz val="14"/>
      <color rgb="FF0000FF"/>
      <name val="나눔고딕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auto="1"/>
      </bottom>
      <diagonal/>
    </border>
  </borders>
  <cellStyleXfs count="18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64" fontId="8" fillId="0" borderId="0" xfId="0" applyNumberFormat="1" applyFont="1" applyBorder="1">
      <alignment vertical="center"/>
    </xf>
    <xf numFmtId="164" fontId="8" fillId="0" borderId="0" xfId="0" applyNumberFormat="1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 wrapText="1"/>
    </xf>
    <xf numFmtId="49" fontId="9" fillId="0" borderId="0" xfId="0" applyNumberFormat="1" applyFont="1">
      <alignment vertical="center"/>
    </xf>
    <xf numFmtId="164" fontId="9" fillId="2" borderId="13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>
      <alignment vertical="center"/>
    </xf>
    <xf numFmtId="0" fontId="14" fillId="0" borderId="10" xfId="1" applyNumberFormat="1" applyFont="1" applyBorder="1" applyAlignment="1">
      <alignment horizontal="center" vertical="center"/>
    </xf>
    <xf numFmtId="41" fontId="14" fillId="0" borderId="4" xfId="1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>
      <alignment vertical="center"/>
    </xf>
    <xf numFmtId="0" fontId="14" fillId="0" borderId="4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41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right" vertical="center"/>
    </xf>
    <xf numFmtId="164" fontId="12" fillId="2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right" vertical="center"/>
    </xf>
    <xf numFmtId="49" fontId="12" fillId="2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right" vertical="center"/>
    </xf>
    <xf numFmtId="49" fontId="14" fillId="0" borderId="0" xfId="1" quotePrefix="1" applyNumberFormat="1" applyFont="1" applyBorder="1" applyAlignment="1">
      <alignment vertical="center"/>
    </xf>
    <xf numFmtId="49" fontId="14" fillId="0" borderId="0" xfId="1" quotePrefix="1" applyNumberFormat="1" applyFont="1" applyBorder="1" applyAlignment="1">
      <alignment horizontal="center" vertical="center" wrapText="1"/>
    </xf>
    <xf numFmtId="49" fontId="14" fillId="0" borderId="0" xfId="1" quotePrefix="1" applyNumberFormat="1" applyFont="1" applyBorder="1" applyAlignment="1">
      <alignment horizontal="center" vertical="center"/>
    </xf>
    <xf numFmtId="49" fontId="14" fillId="0" borderId="0" xfId="1" quotePrefix="1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14" fillId="0" borderId="4" xfId="0" applyNumberFormat="1" applyFont="1" applyBorder="1">
      <alignment vertical="center"/>
    </xf>
    <xf numFmtId="3" fontId="14" fillId="0" borderId="0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165" fontId="15" fillId="0" borderId="25" xfId="3" applyNumberFormat="1" applyFont="1" applyBorder="1" applyAlignment="1">
      <alignment horizontal="right" vertical="center"/>
    </xf>
    <xf numFmtId="164" fontId="9" fillId="2" borderId="28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8" fillId="0" borderId="34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right" vertical="center"/>
    </xf>
    <xf numFmtId="165" fontId="19" fillId="0" borderId="3" xfId="0" applyNumberFormat="1" applyFont="1" applyBorder="1" applyAlignment="1">
      <alignment horizontal="right" vertical="center"/>
    </xf>
    <xf numFmtId="165" fontId="15" fillId="0" borderId="4" xfId="0" applyNumberFormat="1" applyFont="1" applyBorder="1" applyAlignment="1">
      <alignment horizontal="right" vertical="center"/>
    </xf>
    <xf numFmtId="165" fontId="15" fillId="0" borderId="10" xfId="0" applyNumberFormat="1" applyFont="1" applyBorder="1" applyAlignment="1">
      <alignment horizontal="right" vertical="center"/>
    </xf>
    <xf numFmtId="165" fontId="15" fillId="0" borderId="0" xfId="3" applyNumberFormat="1" applyFont="1" applyBorder="1" applyAlignment="1">
      <alignment horizontal="right" vertical="center"/>
    </xf>
    <xf numFmtId="165" fontId="15" fillId="0" borderId="37" xfId="3" applyNumberFormat="1" applyFont="1" applyBorder="1" applyAlignment="1">
      <alignment horizontal="right" vertical="center"/>
    </xf>
    <xf numFmtId="165" fontId="15" fillId="0" borderId="4" xfId="3" applyNumberFormat="1" applyFont="1" applyBorder="1" applyAlignment="1">
      <alignment horizontal="right" vertical="center"/>
    </xf>
    <xf numFmtId="165" fontId="20" fillId="0" borderId="1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165" fontId="15" fillId="0" borderId="10" xfId="3" applyNumberFormat="1" applyFont="1" applyBorder="1" applyAlignment="1">
      <alignment horizontal="right" vertical="center"/>
    </xf>
    <xf numFmtId="0" fontId="8" fillId="0" borderId="39" xfId="2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 hidden="1"/>
    </xf>
    <xf numFmtId="0" fontId="12" fillId="2" borderId="4" xfId="0" applyFont="1" applyFill="1" applyBorder="1" applyAlignment="1" applyProtection="1">
      <alignment horizontal="center" vertical="center"/>
      <protection locked="0" hidden="1"/>
    </xf>
    <xf numFmtId="0" fontId="12" fillId="2" borderId="22" xfId="0" applyFont="1" applyFill="1" applyBorder="1" applyAlignment="1" applyProtection="1">
      <alignment horizontal="center" vertical="top"/>
      <protection locked="0" hidden="1"/>
    </xf>
    <xf numFmtId="0" fontId="12" fillId="2" borderId="23" xfId="0" applyFont="1" applyFill="1" applyBorder="1" applyAlignment="1" applyProtection="1">
      <alignment horizontal="center" vertical="top"/>
      <protection locked="0" hidden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65" fontId="15" fillId="0" borderId="43" xfId="3" applyNumberFormat="1" applyFont="1" applyBorder="1" applyAlignment="1">
      <alignment horizontal="right" vertical="center"/>
    </xf>
    <xf numFmtId="165" fontId="15" fillId="0" borderId="44" xfId="3" applyNumberFormat="1" applyFont="1" applyBorder="1" applyAlignment="1">
      <alignment horizontal="right" vertical="center"/>
    </xf>
    <xf numFmtId="0" fontId="17" fillId="0" borderId="45" xfId="0" applyFont="1" applyBorder="1" applyAlignment="1">
      <alignment horizontal="center" vertical="center"/>
    </xf>
  </cellXfs>
  <cellStyles count="183">
    <cellStyle name="쉼표 [0] 2" xfId="3"/>
    <cellStyle name="통화 [0] 2" xfId="4"/>
    <cellStyle name="표준 2" xfId="2"/>
    <cellStyle name="Comma [0]" xfId="1" builtinId="6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480695</xdr:colOff>
      <xdr:row>6</xdr:row>
      <xdr:rowOff>149860</xdr:rowOff>
    </xdr:from>
    <xdr:to>
      <xdr:col>2</xdr:col>
      <xdr:colOff>674370</xdr:colOff>
      <xdr:row>7</xdr:row>
      <xdr:rowOff>203200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/>
        </xdr:cNvSpPr>
      </xdr:nvSpPr>
      <xdr:spPr>
        <a:xfrm>
          <a:off x="2185670" y="1397635"/>
          <a:ext cx="193675" cy="262890"/>
        </a:xfrm>
        <a:prstGeom prst="rect">
          <a:avLst/>
        </a:prstGeom>
        <a:noFill/>
      </xdr:spPr>
      <xdr:txBody>
        <a:bodyPr wrap="none" lIns="91440" tIns="45720" rIns="91440" bIns="45720" anchor="t"/>
        <a:lstStyle/>
        <a:p>
          <a:pPr algn="l">
            <a:buFontTx/>
            <a:buNone/>
          </a:pPr>
          <a:endParaRPr lang="ko-KR" altLang="en-US" sz="1100" dirty="0">
            <a:solidFill>
              <a:srgbClr val="000000"/>
            </a:solidFill>
            <a:latin typeface="Calibri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320"/>
  <sheetViews>
    <sheetView tabSelected="1" topLeftCell="A13" workbookViewId="0">
      <selection activeCell="H15" sqref="H15"/>
    </sheetView>
  </sheetViews>
  <sheetFormatPr baseColWidth="10" defaultColWidth="8.83203125" defaultRowHeight="15" x14ac:dyDescent="0.2"/>
  <cols>
    <col min="1" max="1" width="8.83203125" style="3"/>
    <col min="2" max="2" width="23.33203125" style="3" bestFit="1" customWidth="1"/>
    <col min="3" max="3" width="24" style="3" bestFit="1" customWidth="1"/>
    <col min="4" max="4" width="27.1640625" style="4" bestFit="1" customWidth="1"/>
    <col min="5" max="5" width="22.1640625" style="4" bestFit="1" customWidth="1"/>
    <col min="6" max="6" width="26.83203125" style="3" customWidth="1"/>
    <col min="7" max="7" width="19" style="8" customWidth="1"/>
    <col min="8" max="8" width="39" style="8" customWidth="1"/>
    <col min="9" max="9" width="12.33203125" style="1" customWidth="1"/>
    <col min="10" max="10" width="37.1640625" style="2" bestFit="1" customWidth="1"/>
    <col min="11" max="11" width="63.6640625" style="3" customWidth="1"/>
    <col min="12" max="16" width="8.83203125" style="3"/>
    <col min="17" max="17" width="15" style="3" customWidth="1"/>
    <col min="18" max="16384" width="8.83203125" style="3"/>
  </cols>
  <sheetData>
    <row r="1" spans="2:10" ht="30" customHeight="1" x14ac:dyDescent="0.2">
      <c r="B1" s="103" t="s">
        <v>500</v>
      </c>
      <c r="C1" s="103"/>
      <c r="D1" s="103"/>
      <c r="E1" s="103"/>
      <c r="F1" s="103"/>
      <c r="G1" s="103"/>
      <c r="H1" s="103"/>
    </row>
    <row r="2" spans="2:10" ht="16" thickBot="1" x14ac:dyDescent="0.25">
      <c r="B2" s="3" t="s">
        <v>3</v>
      </c>
      <c r="E2" s="5"/>
      <c r="F2" s="6" t="s">
        <v>4</v>
      </c>
      <c r="G2" s="7"/>
    </row>
    <row r="3" spans="2:10" x14ac:dyDescent="0.2">
      <c r="B3" s="9" t="s">
        <v>0</v>
      </c>
      <c r="C3" s="10" t="s">
        <v>1</v>
      </c>
      <c r="D3" s="11" t="s">
        <v>2</v>
      </c>
      <c r="E3" s="5"/>
      <c r="F3" s="9" t="s">
        <v>5</v>
      </c>
      <c r="G3" s="74" t="s">
        <v>6</v>
      </c>
      <c r="H3" s="76" t="s">
        <v>395</v>
      </c>
      <c r="I3" s="80"/>
    </row>
    <row r="4" spans="2:10" ht="18" x14ac:dyDescent="0.2">
      <c r="B4" s="14"/>
      <c r="C4" s="75"/>
      <c r="D4" s="15"/>
      <c r="E4" s="5"/>
      <c r="F4" s="72" t="s">
        <v>379</v>
      </c>
      <c r="G4" s="75">
        <f>I38+I39+I40+I41+I42+I43+I44+I45+I47+I46+I49+I50+I51+I52+I53+I54+I55+I61+I88+I89+I90+I91+I92+I93+I96+I97+I119+I121+I123+I124+I125+I126+I128+I129+I130+I134+I131+I133+I135+I153+I154+I155+I156+I157+I158+I193+I194+I195+I196+I197+I198+I199+I200+I201+I203+I204+I206+I211+I213+I214+I215+I216+I217+I218+I222+I223+I224+I225+I226+I227+I228+I229+I230+I233+I234+I60+I72+I73+I74+I127+I132+I13</f>
        <v>4888700</v>
      </c>
      <c r="H4" s="77" t="s">
        <v>393</v>
      </c>
      <c r="I4" s="81"/>
    </row>
    <row r="5" spans="2:10" ht="18" x14ac:dyDescent="0.2">
      <c r="B5" s="14" t="s">
        <v>36</v>
      </c>
      <c r="C5" s="75">
        <v>1178920</v>
      </c>
      <c r="D5" s="15"/>
      <c r="E5" s="5"/>
      <c r="F5" s="72" t="s">
        <v>377</v>
      </c>
      <c r="G5" s="75">
        <f>I122+I146+I202+I209+I212</f>
        <v>363500</v>
      </c>
      <c r="H5" s="77"/>
      <c r="I5" s="81"/>
    </row>
    <row r="6" spans="2:10" ht="18" x14ac:dyDescent="0.2">
      <c r="B6" s="14" t="s">
        <v>57</v>
      </c>
      <c r="C6" s="75">
        <v>2828000</v>
      </c>
      <c r="D6" s="15"/>
      <c r="E6" s="5"/>
      <c r="F6" s="72" t="s">
        <v>378</v>
      </c>
      <c r="G6" s="75">
        <f>I117+I120+I210</f>
        <v>68720</v>
      </c>
      <c r="H6" s="77"/>
      <c r="I6" s="81"/>
    </row>
    <row r="7" spans="2:10" ht="18" x14ac:dyDescent="0.2">
      <c r="B7" s="14" t="s">
        <v>58</v>
      </c>
      <c r="C7" s="75">
        <v>2269800</v>
      </c>
      <c r="D7" s="16"/>
      <c r="E7" s="5"/>
      <c r="F7" s="72" t="s">
        <v>376</v>
      </c>
      <c r="G7" s="75">
        <f>I57+I59+I62+I63+I64+I65+I66+I67+I68+I69+I70+I75+I76+I78+I79+I80+I81+I82+I83+I84+I85+I86+I94+I106+I107+I108+I109+I110+I111+I112+I113+I114+I115+I138+I139+I140+I141+I142+I143+I186+I187+I188+I189+I191+I190+I192</f>
        <v>2490310</v>
      </c>
      <c r="H7" s="77" t="s">
        <v>394</v>
      </c>
      <c r="I7" s="81"/>
    </row>
    <row r="8" spans="2:10" ht="18" x14ac:dyDescent="0.2">
      <c r="B8" s="14" t="s">
        <v>103</v>
      </c>
      <c r="C8" s="75">
        <v>4471700</v>
      </c>
      <c r="D8" s="15"/>
      <c r="E8" s="5"/>
      <c r="F8" s="72" t="s">
        <v>486</v>
      </c>
      <c r="G8" s="75">
        <f>G236+G237+G238</f>
        <v>79100</v>
      </c>
      <c r="H8" s="77" t="s">
        <v>487</v>
      </c>
      <c r="I8" s="81"/>
    </row>
    <row r="9" spans="2:10" ht="18" x14ac:dyDescent="0.2">
      <c r="B9" s="14" t="s">
        <v>105</v>
      </c>
      <c r="C9" s="75">
        <v>2802500</v>
      </c>
      <c r="D9" s="15"/>
      <c r="E9" s="5"/>
      <c r="F9" s="72" t="s">
        <v>384</v>
      </c>
      <c r="G9" s="75">
        <f>I104+I105+I208+I205+I232</f>
        <v>1237140</v>
      </c>
      <c r="H9" s="77" t="s">
        <v>385</v>
      </c>
      <c r="I9" s="81"/>
    </row>
    <row r="10" spans="2:10" ht="18" x14ac:dyDescent="0.2">
      <c r="B10" s="14" t="s">
        <v>104</v>
      </c>
      <c r="C10" s="75">
        <v>2163200</v>
      </c>
      <c r="D10" s="15"/>
      <c r="E10" s="5"/>
      <c r="F10" s="73" t="s">
        <v>380</v>
      </c>
      <c r="G10" s="75">
        <f>G137+G207+G221</f>
        <v>140000</v>
      </c>
      <c r="H10" s="77" t="s">
        <v>391</v>
      </c>
      <c r="I10" s="81"/>
      <c r="J10" s="17"/>
    </row>
    <row r="11" spans="2:10" ht="18" x14ac:dyDescent="0.2">
      <c r="B11" s="14" t="s">
        <v>146</v>
      </c>
      <c r="C11" s="75">
        <v>3974500</v>
      </c>
      <c r="D11" s="15"/>
      <c r="E11" s="5"/>
      <c r="F11" s="73" t="s">
        <v>381</v>
      </c>
      <c r="G11" s="75">
        <f>I98+I99+I100+I101+I102+I147+I148+I149+I152</f>
        <v>2081900</v>
      </c>
      <c r="H11" s="77" t="s">
        <v>392</v>
      </c>
      <c r="I11" s="81"/>
    </row>
    <row r="12" spans="2:10" ht="18" x14ac:dyDescent="0.2">
      <c r="B12" s="14" t="s">
        <v>147</v>
      </c>
      <c r="C12" s="75">
        <v>2660400</v>
      </c>
      <c r="D12" s="15"/>
      <c r="E12" s="5"/>
      <c r="F12" s="72" t="s">
        <v>382</v>
      </c>
      <c r="G12" s="75">
        <f>I136+I144+I145+I150+I151</f>
        <v>3141000</v>
      </c>
      <c r="H12" s="77" t="s">
        <v>386</v>
      </c>
      <c r="I12" s="81"/>
    </row>
    <row r="13" spans="2:10" ht="18" x14ac:dyDescent="0.2">
      <c r="B13" s="14" t="s">
        <v>148</v>
      </c>
      <c r="C13" s="75">
        <v>2447400</v>
      </c>
      <c r="D13" s="15"/>
      <c r="E13" s="5"/>
      <c r="F13" s="72" t="s">
        <v>210</v>
      </c>
      <c r="G13" s="75">
        <f>I118</f>
        <v>100000</v>
      </c>
      <c r="H13" s="77"/>
      <c r="I13" s="81"/>
    </row>
    <row r="14" spans="2:10" ht="18" x14ac:dyDescent="0.2">
      <c r="B14" s="14" t="s">
        <v>166</v>
      </c>
      <c r="C14" s="75">
        <v>3974500</v>
      </c>
      <c r="D14" s="15"/>
      <c r="E14" s="5"/>
      <c r="F14" s="72" t="s">
        <v>387</v>
      </c>
      <c r="G14" s="75">
        <f>I159+I219+I220</f>
        <v>39800</v>
      </c>
      <c r="H14" s="77"/>
      <c r="I14" s="81"/>
    </row>
    <row r="15" spans="2:10" ht="18" x14ac:dyDescent="0.2">
      <c r="B15" s="14" t="s">
        <v>178</v>
      </c>
      <c r="C15" s="91">
        <v>5359600</v>
      </c>
      <c r="D15" s="15"/>
      <c r="E15" s="5"/>
      <c r="F15" s="72" t="s">
        <v>388</v>
      </c>
      <c r="G15" s="75">
        <f>I160+I161+I163+I162+I164+I165+I167+I168+I169+I170+I172+I171+I173+I174+I175+I177+I178+I179+I180+I181+I182+I183+I184+I185</f>
        <v>693500</v>
      </c>
      <c r="H15" s="78" t="s">
        <v>390</v>
      </c>
      <c r="I15" s="81"/>
    </row>
    <row r="16" spans="2:10" ht="18" x14ac:dyDescent="0.2">
      <c r="B16" s="14" t="s">
        <v>183</v>
      </c>
      <c r="C16" s="75">
        <v>3228700</v>
      </c>
      <c r="D16" s="15"/>
      <c r="E16" s="5"/>
      <c r="F16" s="72" t="s">
        <v>373</v>
      </c>
      <c r="G16" s="75">
        <f>I166+I235</f>
        <v>5392060</v>
      </c>
      <c r="H16" s="78" t="s">
        <v>389</v>
      </c>
      <c r="I16" s="81"/>
    </row>
    <row r="17" spans="2:11" ht="18" x14ac:dyDescent="0.2">
      <c r="B17" s="83" t="s">
        <v>173</v>
      </c>
      <c r="C17" s="92">
        <f>3568+6364+4637</f>
        <v>14569</v>
      </c>
      <c r="D17" s="84"/>
      <c r="E17" s="5"/>
      <c r="F17" s="72" t="s">
        <v>306</v>
      </c>
      <c r="G17" s="75">
        <f>I176</f>
        <v>44000</v>
      </c>
      <c r="H17" s="78"/>
      <c r="I17" s="81"/>
    </row>
    <row r="18" spans="2:11" ht="18" x14ac:dyDescent="0.2">
      <c r="B18" s="85" t="s">
        <v>321</v>
      </c>
      <c r="C18" s="93">
        <v>252700</v>
      </c>
      <c r="D18" s="86"/>
      <c r="E18" s="5"/>
      <c r="F18" s="72" t="s">
        <v>488</v>
      </c>
      <c r="G18" s="75">
        <f>I231</f>
        <v>121600</v>
      </c>
      <c r="H18" s="78" t="s">
        <v>490</v>
      </c>
      <c r="I18" s="81"/>
    </row>
    <row r="19" spans="2:11" ht="18" x14ac:dyDescent="0.2">
      <c r="B19" s="96"/>
      <c r="C19" s="97"/>
      <c r="D19" s="98"/>
      <c r="E19" s="5"/>
      <c r="F19" s="72" t="s">
        <v>489</v>
      </c>
      <c r="G19" s="75">
        <f>G239+G240+G241+G242+G243+G244+G245+G246+G247+G248+G249+G250+G271+G282</f>
        <v>645300</v>
      </c>
      <c r="H19" s="77" t="s">
        <v>390</v>
      </c>
      <c r="I19" s="81"/>
    </row>
    <row r="20" spans="2:11" ht="18" x14ac:dyDescent="0.2">
      <c r="B20" s="96"/>
      <c r="C20" s="97"/>
      <c r="D20" s="98"/>
      <c r="E20" s="5"/>
      <c r="F20" s="72" t="s">
        <v>426</v>
      </c>
      <c r="G20" s="75">
        <f>G251+G252+G253+G255+G254+G256+G257+G258+G259+G260+G261+G262+G263+G264+G265+G266+G267+G268+G269+G270+G272+G273+G274+G275+G276+G277+G278+G279+G280+G281+G283+G284+G285+G286+G287+G288</f>
        <v>3252130</v>
      </c>
      <c r="H20" s="78" t="s">
        <v>492</v>
      </c>
      <c r="I20" s="81"/>
    </row>
    <row r="21" spans="2:11" ht="19" thickBot="1" x14ac:dyDescent="0.25">
      <c r="B21" s="18" t="s">
        <v>7</v>
      </c>
      <c r="C21" s="94">
        <f>SUM(C4:C18)</f>
        <v>37626489</v>
      </c>
      <c r="D21" s="19"/>
      <c r="E21" s="5"/>
      <c r="F21" s="72" t="s">
        <v>49</v>
      </c>
      <c r="G21" s="75">
        <f>I48+I56+I58+I71+I77+I87+I103+I95</f>
        <v>25000</v>
      </c>
      <c r="H21" s="125"/>
      <c r="I21" s="81"/>
    </row>
    <row r="22" spans="2:11" ht="18" x14ac:dyDescent="0.2">
      <c r="B22" s="102"/>
      <c r="C22" s="99"/>
      <c r="D22" s="101"/>
      <c r="E22" s="5"/>
      <c r="F22" s="123" t="s">
        <v>499</v>
      </c>
      <c r="G22" s="126">
        <v>9000000</v>
      </c>
      <c r="H22" s="125"/>
      <c r="I22" s="100"/>
    </row>
    <row r="23" spans="2:11" ht="19" thickBot="1" x14ac:dyDescent="0.25">
      <c r="B23" s="102"/>
      <c r="C23" s="99"/>
      <c r="D23" s="101"/>
      <c r="E23" s="5"/>
      <c r="F23" s="124" t="s">
        <v>501</v>
      </c>
      <c r="G23" s="127">
        <v>401</v>
      </c>
      <c r="H23" s="128"/>
      <c r="I23" s="100"/>
    </row>
    <row r="24" spans="2:11" ht="19" thickBot="1" x14ac:dyDescent="0.25">
      <c r="B24" s="20"/>
      <c r="C24" s="20"/>
      <c r="D24" s="21"/>
      <c r="F24" s="22" t="s">
        <v>7</v>
      </c>
      <c r="G24" s="87">
        <f>SUM(G3:G23)</f>
        <v>33804161</v>
      </c>
      <c r="H24" s="79"/>
      <c r="I24" s="82"/>
    </row>
    <row r="25" spans="2:11" ht="16" thickBot="1" x14ac:dyDescent="0.25">
      <c r="B25" s="20"/>
      <c r="C25" s="20"/>
      <c r="D25" s="24"/>
      <c r="H25" s="7"/>
    </row>
    <row r="26" spans="2:11" ht="16.5" customHeight="1" thickBot="1" x14ac:dyDescent="0.25">
      <c r="B26" s="20" t="s">
        <v>8</v>
      </c>
      <c r="C26" s="20"/>
      <c r="D26" s="24"/>
      <c r="E26" s="5"/>
      <c r="F26" s="108" t="s">
        <v>398</v>
      </c>
      <c r="G26" s="109"/>
      <c r="H26" s="109"/>
      <c r="I26" s="109"/>
      <c r="J26" s="109"/>
      <c r="K26" s="109"/>
    </row>
    <row r="27" spans="2:11" ht="17.25" customHeight="1" x14ac:dyDescent="0.2">
      <c r="B27" s="25" t="s">
        <v>9</v>
      </c>
      <c r="C27" s="12" t="s">
        <v>10</v>
      </c>
      <c r="D27" s="13" t="s">
        <v>2</v>
      </c>
      <c r="E27" s="5"/>
      <c r="F27" s="110"/>
      <c r="G27" s="111"/>
      <c r="H27" s="111"/>
      <c r="I27" s="111"/>
      <c r="J27" s="111"/>
      <c r="K27" s="111"/>
    </row>
    <row r="28" spans="2:11" ht="18" x14ac:dyDescent="0.2">
      <c r="B28" s="26" t="s">
        <v>11</v>
      </c>
      <c r="C28" s="89">
        <f>C21</f>
        <v>37626489</v>
      </c>
      <c r="D28" s="27"/>
      <c r="E28" s="5"/>
      <c r="F28" s="110"/>
      <c r="G28" s="111"/>
      <c r="H28" s="111"/>
      <c r="I28" s="111"/>
      <c r="J28" s="111"/>
      <c r="K28" s="111"/>
    </row>
    <row r="29" spans="2:11" ht="19" thickBot="1" x14ac:dyDescent="0.25">
      <c r="B29" s="28" t="s">
        <v>12</v>
      </c>
      <c r="C29" s="90">
        <f>I295</f>
        <v>33804161</v>
      </c>
      <c r="D29" s="29"/>
      <c r="E29" s="5"/>
      <c r="F29" s="110"/>
      <c r="G29" s="111"/>
      <c r="H29" s="111"/>
      <c r="I29" s="111"/>
      <c r="J29" s="111"/>
      <c r="K29" s="111"/>
    </row>
    <row r="30" spans="2:11" ht="19" thickBot="1" x14ac:dyDescent="0.25">
      <c r="B30" s="30" t="s">
        <v>13</v>
      </c>
      <c r="C30" s="88">
        <f>C28-C29</f>
        <v>3822328</v>
      </c>
      <c r="D30" s="23"/>
      <c r="F30" s="110"/>
      <c r="G30" s="111"/>
      <c r="H30" s="111"/>
      <c r="I30" s="111"/>
      <c r="J30" s="111"/>
      <c r="K30" s="111"/>
    </row>
    <row r="31" spans="2:11" x14ac:dyDescent="0.2">
      <c r="C31" s="6"/>
      <c r="D31" s="5"/>
      <c r="F31" s="110"/>
      <c r="G31" s="111"/>
      <c r="H31" s="111"/>
      <c r="I31" s="111"/>
      <c r="J31" s="111"/>
      <c r="K31" s="111"/>
    </row>
    <row r="32" spans="2:11" ht="26" x14ac:dyDescent="0.2">
      <c r="C32" s="6"/>
      <c r="D32" s="31"/>
      <c r="F32" s="110"/>
      <c r="G32" s="111"/>
      <c r="H32" s="111"/>
      <c r="I32" s="111"/>
      <c r="J32" s="111"/>
      <c r="K32" s="111"/>
    </row>
    <row r="33" spans="2:11" ht="27" thickBot="1" x14ac:dyDescent="0.25">
      <c r="C33" s="6"/>
      <c r="D33" s="31"/>
      <c r="F33" s="112"/>
      <c r="G33" s="113"/>
      <c r="H33" s="113"/>
      <c r="I33" s="113"/>
      <c r="J33" s="113"/>
      <c r="K33" s="113"/>
    </row>
    <row r="34" spans="2:11" ht="16" thickBot="1" x14ac:dyDescent="0.25">
      <c r="F34" s="4"/>
    </row>
    <row r="35" spans="2:11" x14ac:dyDescent="0.2">
      <c r="B35" s="106" t="s">
        <v>24</v>
      </c>
      <c r="C35" s="107"/>
      <c r="D35" s="115" t="s">
        <v>26</v>
      </c>
      <c r="E35" s="115" t="s">
        <v>14</v>
      </c>
      <c r="F35" s="121" t="s">
        <v>25</v>
      </c>
      <c r="G35" s="122"/>
      <c r="H35" s="122"/>
      <c r="I35" s="122"/>
      <c r="J35" s="122"/>
      <c r="K35" s="122"/>
    </row>
    <row r="36" spans="2:11" ht="14" customHeight="1" x14ac:dyDescent="0.2">
      <c r="B36" s="104" t="s">
        <v>496</v>
      </c>
      <c r="C36" s="105" t="s">
        <v>497</v>
      </c>
      <c r="D36" s="114"/>
      <c r="E36" s="114"/>
      <c r="F36" s="114" t="s">
        <v>15</v>
      </c>
      <c r="G36" s="116" t="s">
        <v>16</v>
      </c>
      <c r="H36" s="116" t="s">
        <v>17</v>
      </c>
      <c r="I36" s="117" t="s">
        <v>18</v>
      </c>
      <c r="J36" s="119" t="s">
        <v>22</v>
      </c>
      <c r="K36" s="114" t="s">
        <v>19</v>
      </c>
    </row>
    <row r="37" spans="2:11" ht="14" customHeight="1" x14ac:dyDescent="0.2">
      <c r="B37" s="104"/>
      <c r="C37" s="105"/>
      <c r="D37" s="114"/>
      <c r="E37" s="114"/>
      <c r="F37" s="114"/>
      <c r="G37" s="116"/>
      <c r="H37" s="116"/>
      <c r="I37" s="118"/>
      <c r="J37" s="120"/>
      <c r="K37" s="114"/>
    </row>
    <row r="38" spans="2:11" x14ac:dyDescent="0.2">
      <c r="B38" s="32" t="s">
        <v>369</v>
      </c>
      <c r="C38" s="33" t="s">
        <v>30</v>
      </c>
      <c r="D38" s="33" t="s">
        <v>27</v>
      </c>
      <c r="E38" s="33" t="s">
        <v>37</v>
      </c>
      <c r="F38" s="33" t="s">
        <v>28</v>
      </c>
      <c r="G38" s="34">
        <v>194300</v>
      </c>
      <c r="H38" s="35">
        <v>1</v>
      </c>
      <c r="I38" s="36">
        <f>G38*H38</f>
        <v>194300</v>
      </c>
      <c r="J38" s="37" t="s">
        <v>29</v>
      </c>
      <c r="K38" s="38"/>
    </row>
    <row r="39" spans="2:11" x14ac:dyDescent="0.2">
      <c r="B39" s="32" t="s">
        <v>369</v>
      </c>
      <c r="C39" s="33" t="s">
        <v>30</v>
      </c>
      <c r="D39" s="33" t="s">
        <v>31</v>
      </c>
      <c r="E39" s="33" t="s">
        <v>38</v>
      </c>
      <c r="F39" s="33" t="s">
        <v>28</v>
      </c>
      <c r="G39" s="34">
        <v>106600</v>
      </c>
      <c r="H39" s="35">
        <v>1</v>
      </c>
      <c r="I39" s="36">
        <f t="shared" ref="I39:I294" si="0">G39*H39</f>
        <v>106600</v>
      </c>
      <c r="J39" s="37" t="s">
        <v>39</v>
      </c>
      <c r="K39" s="38"/>
    </row>
    <row r="40" spans="2:11" x14ac:dyDescent="0.2">
      <c r="B40" s="32" t="s">
        <v>369</v>
      </c>
      <c r="C40" s="33" t="s">
        <v>30</v>
      </c>
      <c r="D40" s="33" t="s">
        <v>32</v>
      </c>
      <c r="E40" s="33" t="s">
        <v>40</v>
      </c>
      <c r="F40" s="33" t="s">
        <v>28</v>
      </c>
      <c r="G40" s="34">
        <v>121400</v>
      </c>
      <c r="H40" s="35">
        <v>1</v>
      </c>
      <c r="I40" s="36">
        <f t="shared" si="0"/>
        <v>121400</v>
      </c>
      <c r="J40" s="37" t="s">
        <v>41</v>
      </c>
      <c r="K40" s="38"/>
    </row>
    <row r="41" spans="2:11" x14ac:dyDescent="0.2">
      <c r="B41" s="32" t="s">
        <v>369</v>
      </c>
      <c r="C41" s="33" t="s">
        <v>30</v>
      </c>
      <c r="D41" s="33" t="s">
        <v>33</v>
      </c>
      <c r="E41" s="33" t="s">
        <v>38</v>
      </c>
      <c r="F41" s="33" t="s">
        <v>28</v>
      </c>
      <c r="G41" s="34">
        <v>242000</v>
      </c>
      <c r="H41" s="35">
        <v>1</v>
      </c>
      <c r="I41" s="36">
        <v>242000</v>
      </c>
      <c r="J41" s="37" t="s">
        <v>45</v>
      </c>
      <c r="K41" s="38"/>
    </row>
    <row r="42" spans="2:11" x14ac:dyDescent="0.2">
      <c r="B42" s="32" t="s">
        <v>369</v>
      </c>
      <c r="C42" s="33" t="s">
        <v>30</v>
      </c>
      <c r="D42" s="33" t="s">
        <v>34</v>
      </c>
      <c r="E42" s="33" t="s">
        <v>44</v>
      </c>
      <c r="F42" s="33" t="s">
        <v>28</v>
      </c>
      <c r="G42" s="34">
        <v>9200</v>
      </c>
      <c r="H42" s="35">
        <v>1</v>
      </c>
      <c r="I42" s="36">
        <f t="shared" si="0"/>
        <v>9200</v>
      </c>
      <c r="J42" s="37" t="s">
        <v>46</v>
      </c>
      <c r="K42" s="38"/>
    </row>
    <row r="43" spans="2:11" x14ac:dyDescent="0.2">
      <c r="B43" s="32" t="s">
        <v>369</v>
      </c>
      <c r="C43" s="33" t="s">
        <v>30</v>
      </c>
      <c r="D43" s="33" t="s">
        <v>35</v>
      </c>
      <c r="E43" s="33" t="s">
        <v>42</v>
      </c>
      <c r="F43" s="33" t="s">
        <v>28</v>
      </c>
      <c r="G43" s="34">
        <v>283900</v>
      </c>
      <c r="H43" s="35">
        <v>1</v>
      </c>
      <c r="I43" s="36">
        <f t="shared" si="0"/>
        <v>283900</v>
      </c>
      <c r="J43" s="37" t="s">
        <v>47</v>
      </c>
      <c r="K43" s="38"/>
    </row>
    <row r="44" spans="2:11" x14ac:dyDescent="0.2">
      <c r="B44" s="32" t="s">
        <v>369</v>
      </c>
      <c r="C44" s="33" t="s">
        <v>30</v>
      </c>
      <c r="D44" s="33" t="s">
        <v>43</v>
      </c>
      <c r="E44" s="33" t="s">
        <v>38</v>
      </c>
      <c r="F44" s="33" t="s">
        <v>28</v>
      </c>
      <c r="G44" s="34">
        <v>286500</v>
      </c>
      <c r="H44" s="35">
        <v>1</v>
      </c>
      <c r="I44" s="36">
        <f t="shared" si="0"/>
        <v>286500</v>
      </c>
      <c r="J44" s="37" t="s">
        <v>48</v>
      </c>
      <c r="K44" s="38"/>
    </row>
    <row r="45" spans="2:11" x14ac:dyDescent="0.2">
      <c r="B45" s="32" t="s">
        <v>369</v>
      </c>
      <c r="C45" s="33" t="s">
        <v>30</v>
      </c>
      <c r="D45" s="33" t="s">
        <v>50</v>
      </c>
      <c r="E45" s="33" t="s">
        <v>38</v>
      </c>
      <c r="F45" s="33" t="s">
        <v>28</v>
      </c>
      <c r="G45" s="34">
        <v>236500</v>
      </c>
      <c r="H45" s="35">
        <v>1</v>
      </c>
      <c r="I45" s="36">
        <f t="shared" si="0"/>
        <v>236500</v>
      </c>
      <c r="J45" s="37" t="s">
        <v>54</v>
      </c>
      <c r="K45" s="38" t="s">
        <v>201</v>
      </c>
    </row>
    <row r="46" spans="2:11" x14ac:dyDescent="0.2">
      <c r="B46" s="32" t="s">
        <v>369</v>
      </c>
      <c r="C46" s="33" t="s">
        <v>30</v>
      </c>
      <c r="D46" s="33" t="s">
        <v>51</v>
      </c>
      <c r="E46" s="33" t="s">
        <v>52</v>
      </c>
      <c r="F46" s="33" t="s">
        <v>28</v>
      </c>
      <c r="G46" s="34">
        <v>158200</v>
      </c>
      <c r="H46" s="35">
        <v>1</v>
      </c>
      <c r="I46" s="36">
        <f t="shared" si="0"/>
        <v>158200</v>
      </c>
      <c r="J46" s="37" t="s">
        <v>55</v>
      </c>
      <c r="K46" s="38"/>
    </row>
    <row r="47" spans="2:11" x14ac:dyDescent="0.2">
      <c r="B47" s="32" t="s">
        <v>369</v>
      </c>
      <c r="C47" s="33" t="s">
        <v>30</v>
      </c>
      <c r="D47" s="33" t="s">
        <v>53</v>
      </c>
      <c r="E47" s="33" t="s">
        <v>52</v>
      </c>
      <c r="F47" s="33" t="s">
        <v>28</v>
      </c>
      <c r="G47" s="34">
        <v>53200</v>
      </c>
      <c r="H47" s="35">
        <v>1</v>
      </c>
      <c r="I47" s="36">
        <f t="shared" si="0"/>
        <v>53200</v>
      </c>
      <c r="J47" s="37" t="s">
        <v>56</v>
      </c>
      <c r="K47" s="38"/>
    </row>
    <row r="48" spans="2:11" x14ac:dyDescent="0.2">
      <c r="B48" s="32" t="s">
        <v>369</v>
      </c>
      <c r="C48" s="33"/>
      <c r="D48" s="33" t="s">
        <v>49</v>
      </c>
      <c r="E48" s="33"/>
      <c r="F48" s="33" t="s">
        <v>49</v>
      </c>
      <c r="G48" s="34">
        <v>5000</v>
      </c>
      <c r="H48" s="35">
        <v>1</v>
      </c>
      <c r="I48" s="36">
        <f t="shared" si="0"/>
        <v>5000</v>
      </c>
      <c r="J48" s="37"/>
      <c r="K48" s="38"/>
    </row>
    <row r="49" spans="2:11" x14ac:dyDescent="0.2">
      <c r="B49" s="32" t="s">
        <v>369</v>
      </c>
      <c r="C49" s="33" t="s">
        <v>61</v>
      </c>
      <c r="D49" s="33" t="s">
        <v>27</v>
      </c>
      <c r="E49" s="33" t="s">
        <v>62</v>
      </c>
      <c r="F49" s="33" t="s">
        <v>28</v>
      </c>
      <c r="G49" s="34">
        <v>41700</v>
      </c>
      <c r="H49" s="35">
        <v>1</v>
      </c>
      <c r="I49" s="36">
        <f t="shared" si="0"/>
        <v>41700</v>
      </c>
      <c r="J49" s="37" t="s">
        <v>63</v>
      </c>
      <c r="K49" s="38"/>
    </row>
    <row r="50" spans="2:11" x14ac:dyDescent="0.2">
      <c r="B50" s="32" t="s">
        <v>369</v>
      </c>
      <c r="C50" s="33" t="s">
        <v>61</v>
      </c>
      <c r="D50" s="33" t="s">
        <v>32</v>
      </c>
      <c r="E50" s="33" t="s">
        <v>62</v>
      </c>
      <c r="F50" s="33" t="s">
        <v>28</v>
      </c>
      <c r="G50" s="34">
        <v>30400</v>
      </c>
      <c r="H50" s="35">
        <v>1</v>
      </c>
      <c r="I50" s="36">
        <f t="shared" si="0"/>
        <v>30400</v>
      </c>
      <c r="J50" s="37" t="s">
        <v>88</v>
      </c>
      <c r="K50" s="38"/>
    </row>
    <row r="51" spans="2:11" x14ac:dyDescent="0.2">
      <c r="B51" s="32" t="s">
        <v>369</v>
      </c>
      <c r="C51" s="33" t="s">
        <v>61</v>
      </c>
      <c r="D51" s="33" t="s">
        <v>33</v>
      </c>
      <c r="E51" s="33" t="s">
        <v>62</v>
      </c>
      <c r="F51" s="33" t="s">
        <v>28</v>
      </c>
      <c r="G51" s="34">
        <v>25600</v>
      </c>
      <c r="H51" s="35">
        <v>1</v>
      </c>
      <c r="I51" s="36">
        <f t="shared" si="0"/>
        <v>25600</v>
      </c>
      <c r="J51" s="37" t="s">
        <v>87</v>
      </c>
      <c r="K51" s="38"/>
    </row>
    <row r="52" spans="2:11" x14ac:dyDescent="0.2">
      <c r="B52" s="32" t="s">
        <v>369</v>
      </c>
      <c r="C52" s="33" t="s">
        <v>61</v>
      </c>
      <c r="D52" s="33" t="s">
        <v>34</v>
      </c>
      <c r="E52" s="33" t="s">
        <v>62</v>
      </c>
      <c r="F52" s="33" t="s">
        <v>28</v>
      </c>
      <c r="G52" s="34">
        <v>21400</v>
      </c>
      <c r="H52" s="35">
        <v>1</v>
      </c>
      <c r="I52" s="36">
        <f t="shared" si="0"/>
        <v>21400</v>
      </c>
      <c r="J52" s="66" t="s">
        <v>89</v>
      </c>
      <c r="K52" s="38"/>
    </row>
    <row r="53" spans="2:11" x14ac:dyDescent="0.2">
      <c r="B53" s="32" t="s">
        <v>369</v>
      </c>
      <c r="C53" s="33" t="s">
        <v>61</v>
      </c>
      <c r="D53" s="33" t="s">
        <v>35</v>
      </c>
      <c r="E53" s="33" t="s">
        <v>62</v>
      </c>
      <c r="F53" s="33" t="s">
        <v>28</v>
      </c>
      <c r="G53" s="34">
        <v>98700</v>
      </c>
      <c r="H53" s="35">
        <v>1</v>
      </c>
      <c r="I53" s="36">
        <f t="shared" si="0"/>
        <v>98700</v>
      </c>
      <c r="J53" s="66" t="s">
        <v>90</v>
      </c>
      <c r="K53" s="38"/>
    </row>
    <row r="54" spans="2:11" x14ac:dyDescent="0.2">
      <c r="B54" s="32" t="s">
        <v>369</v>
      </c>
      <c r="C54" s="33" t="s">
        <v>61</v>
      </c>
      <c r="D54" s="33" t="s">
        <v>50</v>
      </c>
      <c r="E54" s="33" t="s">
        <v>62</v>
      </c>
      <c r="F54" s="33" t="s">
        <v>28</v>
      </c>
      <c r="G54" s="34">
        <v>70900</v>
      </c>
      <c r="H54" s="35">
        <v>1</v>
      </c>
      <c r="I54" s="36">
        <f t="shared" si="0"/>
        <v>70900</v>
      </c>
      <c r="J54" s="66" t="s">
        <v>91</v>
      </c>
      <c r="K54" s="38"/>
    </row>
    <row r="55" spans="2:11" x14ac:dyDescent="0.2">
      <c r="B55" s="32" t="s">
        <v>369</v>
      </c>
      <c r="C55" s="33" t="s">
        <v>61</v>
      </c>
      <c r="D55" s="33" t="s">
        <v>53</v>
      </c>
      <c r="E55" s="33" t="s">
        <v>62</v>
      </c>
      <c r="F55" s="33" t="s">
        <v>28</v>
      </c>
      <c r="G55" s="34">
        <v>16200</v>
      </c>
      <c r="H55" s="35">
        <v>1</v>
      </c>
      <c r="I55" s="36">
        <f t="shared" si="0"/>
        <v>16200</v>
      </c>
      <c r="J55" s="66" t="s">
        <v>92</v>
      </c>
      <c r="K55" s="38"/>
    </row>
    <row r="56" spans="2:11" x14ac:dyDescent="0.2">
      <c r="B56" s="32"/>
      <c r="C56" s="33"/>
      <c r="D56" s="33" t="s">
        <v>49</v>
      </c>
      <c r="E56" s="33"/>
      <c r="F56" s="33" t="s">
        <v>49</v>
      </c>
      <c r="G56" s="34">
        <v>3500</v>
      </c>
      <c r="H56" s="35">
        <v>1</v>
      </c>
      <c r="I56" s="36">
        <f t="shared" si="0"/>
        <v>3500</v>
      </c>
      <c r="J56" s="37"/>
      <c r="K56" s="38"/>
    </row>
    <row r="57" spans="2:11" x14ac:dyDescent="0.2">
      <c r="B57" s="32" t="s">
        <v>369</v>
      </c>
      <c r="C57" s="33" t="s">
        <v>66</v>
      </c>
      <c r="D57" s="33" t="s">
        <v>33</v>
      </c>
      <c r="E57" s="33" t="s">
        <v>65</v>
      </c>
      <c r="F57" s="33" t="s">
        <v>64</v>
      </c>
      <c r="G57" s="34">
        <v>39650</v>
      </c>
      <c r="H57" s="35">
        <v>1</v>
      </c>
      <c r="I57" s="36">
        <f t="shared" si="0"/>
        <v>39650</v>
      </c>
      <c r="J57" s="37" t="s">
        <v>69</v>
      </c>
      <c r="K57" s="38"/>
    </row>
    <row r="58" spans="2:11" x14ac:dyDescent="0.2">
      <c r="B58" s="32" t="s">
        <v>369</v>
      </c>
      <c r="C58" s="33"/>
      <c r="D58" s="33" t="s">
        <v>49</v>
      </c>
      <c r="E58" s="33"/>
      <c r="F58" s="33" t="s">
        <v>49</v>
      </c>
      <c r="G58" s="34">
        <v>500</v>
      </c>
      <c r="H58" s="35">
        <v>1</v>
      </c>
      <c r="I58" s="36">
        <f t="shared" si="0"/>
        <v>500</v>
      </c>
      <c r="J58" s="37"/>
      <c r="K58" s="38"/>
    </row>
    <row r="59" spans="2:11" x14ac:dyDescent="0.2">
      <c r="B59" s="39" t="s">
        <v>369</v>
      </c>
      <c r="C59" s="33" t="s">
        <v>75</v>
      </c>
      <c r="D59" s="40" t="s">
        <v>27</v>
      </c>
      <c r="E59" s="40" t="s">
        <v>67</v>
      </c>
      <c r="F59" s="40" t="s">
        <v>28</v>
      </c>
      <c r="G59" s="41">
        <v>70600</v>
      </c>
      <c r="H59" s="42">
        <v>1</v>
      </c>
      <c r="I59" s="36">
        <f t="shared" si="0"/>
        <v>70600</v>
      </c>
      <c r="J59" s="43" t="s">
        <v>70</v>
      </c>
      <c r="K59" s="40"/>
    </row>
    <row r="60" spans="2:11" x14ac:dyDescent="0.2">
      <c r="B60" s="39" t="s">
        <v>369</v>
      </c>
      <c r="C60" s="33" t="s">
        <v>66</v>
      </c>
      <c r="D60" s="40" t="s">
        <v>31</v>
      </c>
      <c r="E60" s="40" t="s">
        <v>68</v>
      </c>
      <c r="F60" s="40" t="s">
        <v>28</v>
      </c>
      <c r="G60" s="41">
        <v>56000</v>
      </c>
      <c r="H60" s="42">
        <v>1</v>
      </c>
      <c r="I60" s="36">
        <f t="shared" si="0"/>
        <v>56000</v>
      </c>
      <c r="J60" s="43" t="s">
        <v>71</v>
      </c>
      <c r="K60" s="40"/>
    </row>
    <row r="61" spans="2:11" x14ac:dyDescent="0.2">
      <c r="B61" s="39" t="s">
        <v>369</v>
      </c>
      <c r="C61" s="33" t="s">
        <v>30</v>
      </c>
      <c r="D61" s="40" t="s">
        <v>72</v>
      </c>
      <c r="E61" s="40" t="s">
        <v>73</v>
      </c>
      <c r="F61" s="40" t="s">
        <v>28</v>
      </c>
      <c r="G61" s="41">
        <v>172800</v>
      </c>
      <c r="H61" s="42">
        <v>1</v>
      </c>
      <c r="I61" s="36">
        <f t="shared" si="0"/>
        <v>172800</v>
      </c>
      <c r="J61" s="43" t="s">
        <v>74</v>
      </c>
      <c r="K61" s="40"/>
    </row>
    <row r="62" spans="2:11" x14ac:dyDescent="0.2">
      <c r="B62" s="39" t="s">
        <v>369</v>
      </c>
      <c r="C62" s="33" t="s">
        <v>79</v>
      </c>
      <c r="D62" s="40" t="s">
        <v>76</v>
      </c>
      <c r="E62" s="40" t="s">
        <v>65</v>
      </c>
      <c r="F62" s="40" t="s">
        <v>28</v>
      </c>
      <c r="G62" s="41">
        <v>74600</v>
      </c>
      <c r="H62" s="42">
        <v>1</v>
      </c>
      <c r="I62" s="36">
        <f t="shared" si="0"/>
        <v>74600</v>
      </c>
      <c r="J62" s="43" t="s">
        <v>85</v>
      </c>
      <c r="K62" s="40"/>
    </row>
    <row r="63" spans="2:11" x14ac:dyDescent="0.2">
      <c r="B63" s="39" t="s">
        <v>369</v>
      </c>
      <c r="C63" s="33" t="s">
        <v>79</v>
      </c>
      <c r="D63" s="40" t="s">
        <v>77</v>
      </c>
      <c r="E63" s="40" t="s">
        <v>65</v>
      </c>
      <c r="F63" s="40" t="s">
        <v>28</v>
      </c>
      <c r="G63" s="41">
        <v>73800</v>
      </c>
      <c r="H63" s="42">
        <v>1</v>
      </c>
      <c r="I63" s="36">
        <f t="shared" si="0"/>
        <v>73800</v>
      </c>
      <c r="J63" s="43" t="s">
        <v>383</v>
      </c>
      <c r="K63" s="40"/>
    </row>
    <row r="64" spans="2:11" x14ac:dyDescent="0.2">
      <c r="B64" s="39" t="s">
        <v>369</v>
      </c>
      <c r="C64" s="33" t="s">
        <v>79</v>
      </c>
      <c r="D64" s="40" t="s">
        <v>78</v>
      </c>
      <c r="E64" s="40" t="s">
        <v>65</v>
      </c>
      <c r="F64" s="40" t="s">
        <v>28</v>
      </c>
      <c r="G64" s="41">
        <v>81200</v>
      </c>
      <c r="H64" s="42">
        <v>1</v>
      </c>
      <c r="I64" s="36">
        <f t="shared" si="0"/>
        <v>81200</v>
      </c>
      <c r="J64" s="43" t="s">
        <v>86</v>
      </c>
      <c r="K64" s="40"/>
    </row>
    <row r="65" spans="2:11" x14ac:dyDescent="0.2">
      <c r="B65" s="39" t="s">
        <v>369</v>
      </c>
      <c r="C65" s="33" t="s">
        <v>79</v>
      </c>
      <c r="D65" s="40" t="s">
        <v>27</v>
      </c>
      <c r="E65" s="40" t="s">
        <v>65</v>
      </c>
      <c r="F65" s="40" t="s">
        <v>28</v>
      </c>
      <c r="G65" s="41">
        <v>74700</v>
      </c>
      <c r="H65" s="42">
        <v>1</v>
      </c>
      <c r="I65" s="36">
        <f t="shared" si="0"/>
        <v>74700</v>
      </c>
      <c r="J65" s="43" t="s">
        <v>93</v>
      </c>
      <c r="K65" s="40"/>
    </row>
    <row r="66" spans="2:11" x14ac:dyDescent="0.2">
      <c r="B66" s="39" t="s">
        <v>369</v>
      </c>
      <c r="C66" s="33" t="s">
        <v>79</v>
      </c>
      <c r="D66" s="40" t="s">
        <v>80</v>
      </c>
      <c r="E66" s="40" t="s">
        <v>65</v>
      </c>
      <c r="F66" s="40" t="s">
        <v>28</v>
      </c>
      <c r="G66" s="41">
        <v>6200</v>
      </c>
      <c r="H66" s="42">
        <v>1</v>
      </c>
      <c r="I66" s="36">
        <f t="shared" si="0"/>
        <v>6200</v>
      </c>
      <c r="J66" s="43" t="s">
        <v>106</v>
      </c>
      <c r="K66" s="40"/>
    </row>
    <row r="67" spans="2:11" x14ac:dyDescent="0.2">
      <c r="B67" s="39" t="s">
        <v>369</v>
      </c>
      <c r="C67" s="33" t="s">
        <v>79</v>
      </c>
      <c r="D67" s="40" t="s">
        <v>81</v>
      </c>
      <c r="E67" s="40" t="s">
        <v>65</v>
      </c>
      <c r="F67" s="40" t="s">
        <v>28</v>
      </c>
      <c r="G67" s="41">
        <v>23800</v>
      </c>
      <c r="H67" s="42">
        <v>1</v>
      </c>
      <c r="I67" s="36">
        <f t="shared" si="0"/>
        <v>23800</v>
      </c>
      <c r="J67" s="43" t="s">
        <v>107</v>
      </c>
      <c r="K67" s="40"/>
    </row>
    <row r="68" spans="2:11" x14ac:dyDescent="0.2">
      <c r="B68" s="39" t="s">
        <v>369</v>
      </c>
      <c r="C68" s="33" t="s">
        <v>79</v>
      </c>
      <c r="D68" s="40" t="s">
        <v>82</v>
      </c>
      <c r="E68" s="40" t="s">
        <v>65</v>
      </c>
      <c r="F68" s="40" t="s">
        <v>28</v>
      </c>
      <c r="G68" s="41">
        <v>56000</v>
      </c>
      <c r="H68" s="42">
        <v>1</v>
      </c>
      <c r="I68" s="36">
        <f t="shared" si="0"/>
        <v>56000</v>
      </c>
      <c r="J68" s="43" t="s">
        <v>94</v>
      </c>
      <c r="K68" s="40"/>
    </row>
    <row r="69" spans="2:11" x14ac:dyDescent="0.2">
      <c r="B69" s="39" t="s">
        <v>369</v>
      </c>
      <c r="C69" s="33" t="s">
        <v>79</v>
      </c>
      <c r="D69" s="40" t="s">
        <v>83</v>
      </c>
      <c r="E69" s="40" t="s">
        <v>65</v>
      </c>
      <c r="F69" s="40" t="s">
        <v>28</v>
      </c>
      <c r="G69" s="41">
        <v>62100</v>
      </c>
      <c r="H69" s="42">
        <v>1</v>
      </c>
      <c r="I69" s="36">
        <f t="shared" si="0"/>
        <v>62100</v>
      </c>
      <c r="J69" s="43" t="s">
        <v>95</v>
      </c>
      <c r="K69" s="40"/>
    </row>
    <row r="70" spans="2:11" x14ac:dyDescent="0.2">
      <c r="B70" s="39" t="s">
        <v>369</v>
      </c>
      <c r="C70" s="33" t="s">
        <v>79</v>
      </c>
      <c r="D70" s="40" t="s">
        <v>84</v>
      </c>
      <c r="E70" s="40" t="s">
        <v>65</v>
      </c>
      <c r="F70" s="40" t="s">
        <v>28</v>
      </c>
      <c r="G70" s="41">
        <v>40000</v>
      </c>
      <c r="H70" s="42">
        <v>1</v>
      </c>
      <c r="I70" s="36">
        <f t="shared" si="0"/>
        <v>40000</v>
      </c>
      <c r="J70" s="43" t="s">
        <v>96</v>
      </c>
      <c r="K70" s="40"/>
    </row>
    <row r="71" spans="2:11" x14ac:dyDescent="0.2">
      <c r="B71" s="39"/>
      <c r="C71" s="33"/>
      <c r="D71" s="40" t="s">
        <v>49</v>
      </c>
      <c r="E71" s="40"/>
      <c r="F71" s="40"/>
      <c r="G71" s="41">
        <v>4500</v>
      </c>
      <c r="H71" s="42">
        <v>1</v>
      </c>
      <c r="I71" s="36">
        <f t="shared" si="0"/>
        <v>4500</v>
      </c>
      <c r="J71" s="43"/>
      <c r="K71" s="40"/>
    </row>
    <row r="72" spans="2:11" x14ac:dyDescent="0.2">
      <c r="B72" s="39" t="s">
        <v>369</v>
      </c>
      <c r="C72" s="33" t="s">
        <v>66</v>
      </c>
      <c r="D72" s="40" t="s">
        <v>33</v>
      </c>
      <c r="E72" s="40" t="s">
        <v>65</v>
      </c>
      <c r="F72" s="40" t="s">
        <v>28</v>
      </c>
      <c r="G72" s="41">
        <v>37400</v>
      </c>
      <c r="H72" s="42">
        <v>1</v>
      </c>
      <c r="I72" s="36">
        <f t="shared" si="0"/>
        <v>37400</v>
      </c>
      <c r="J72" s="43" t="s">
        <v>97</v>
      </c>
      <c r="K72" s="40"/>
    </row>
    <row r="73" spans="2:11" x14ac:dyDescent="0.2">
      <c r="B73" s="39" t="s">
        <v>369</v>
      </c>
      <c r="C73" s="33" t="s">
        <v>66</v>
      </c>
      <c r="D73" s="40" t="s">
        <v>50</v>
      </c>
      <c r="E73" s="40" t="s">
        <v>65</v>
      </c>
      <c r="F73" s="40" t="s">
        <v>28</v>
      </c>
      <c r="G73" s="41">
        <v>80800</v>
      </c>
      <c r="H73" s="42">
        <v>1</v>
      </c>
      <c r="I73" s="36">
        <f t="shared" si="0"/>
        <v>80800</v>
      </c>
      <c r="J73" s="43" t="s">
        <v>98</v>
      </c>
      <c r="K73" s="40"/>
    </row>
    <row r="74" spans="2:11" x14ac:dyDescent="0.2">
      <c r="B74" s="39" t="s">
        <v>369</v>
      </c>
      <c r="C74" s="33" t="s">
        <v>66</v>
      </c>
      <c r="D74" s="40" t="s">
        <v>32</v>
      </c>
      <c r="E74" s="40" t="s">
        <v>65</v>
      </c>
      <c r="F74" s="40" t="s">
        <v>28</v>
      </c>
      <c r="G74" s="41">
        <v>20000</v>
      </c>
      <c r="H74" s="42">
        <v>1</v>
      </c>
      <c r="I74" s="36">
        <f t="shared" si="0"/>
        <v>20000</v>
      </c>
      <c r="J74" s="43" t="s">
        <v>99</v>
      </c>
      <c r="K74" s="40"/>
    </row>
    <row r="75" spans="2:11" x14ac:dyDescent="0.2">
      <c r="B75" s="39" t="s">
        <v>369</v>
      </c>
      <c r="C75" s="33" t="s">
        <v>66</v>
      </c>
      <c r="D75" s="40" t="s">
        <v>27</v>
      </c>
      <c r="E75" s="40" t="s">
        <v>65</v>
      </c>
      <c r="F75" s="40" t="s">
        <v>100</v>
      </c>
      <c r="G75" s="41">
        <v>38500</v>
      </c>
      <c r="H75" s="42">
        <v>1</v>
      </c>
      <c r="I75" s="36">
        <f t="shared" si="0"/>
        <v>38500</v>
      </c>
      <c r="J75" s="43" t="s">
        <v>102</v>
      </c>
      <c r="K75" s="40"/>
    </row>
    <row r="76" spans="2:11" x14ac:dyDescent="0.2">
      <c r="B76" s="39" t="s">
        <v>369</v>
      </c>
      <c r="C76" s="33" t="s">
        <v>66</v>
      </c>
      <c r="D76" s="40" t="s">
        <v>27</v>
      </c>
      <c r="E76" s="40" t="s">
        <v>65</v>
      </c>
      <c r="F76" s="40" t="s">
        <v>101</v>
      </c>
      <c r="G76" s="41">
        <v>14950</v>
      </c>
      <c r="H76" s="42">
        <v>1</v>
      </c>
      <c r="I76" s="36">
        <f t="shared" si="0"/>
        <v>14950</v>
      </c>
      <c r="J76" s="43" t="s">
        <v>102</v>
      </c>
      <c r="K76" s="40"/>
    </row>
    <row r="77" spans="2:11" x14ac:dyDescent="0.2">
      <c r="B77" s="39"/>
      <c r="C77" s="33"/>
      <c r="D77" s="40" t="s">
        <v>49</v>
      </c>
      <c r="E77" s="40"/>
      <c r="F77" s="40"/>
      <c r="G77" s="41">
        <v>2000</v>
      </c>
      <c r="H77" s="42">
        <v>1</v>
      </c>
      <c r="I77" s="36">
        <f t="shared" si="0"/>
        <v>2000</v>
      </c>
      <c r="J77" s="43"/>
      <c r="K77" s="40"/>
    </row>
    <row r="78" spans="2:11" x14ac:dyDescent="0.2">
      <c r="B78" s="39" t="s">
        <v>369</v>
      </c>
      <c r="C78" s="33" t="s">
        <v>111</v>
      </c>
      <c r="D78" s="40" t="s">
        <v>108</v>
      </c>
      <c r="E78" s="40" t="s">
        <v>109</v>
      </c>
      <c r="F78" s="40" t="s">
        <v>28</v>
      </c>
      <c r="G78" s="41">
        <v>97400</v>
      </c>
      <c r="H78" s="42">
        <v>1</v>
      </c>
      <c r="I78" s="36">
        <f t="shared" si="0"/>
        <v>97400</v>
      </c>
      <c r="J78" s="43" t="s">
        <v>114</v>
      </c>
      <c r="K78" s="40"/>
    </row>
    <row r="79" spans="2:11" x14ac:dyDescent="0.2">
      <c r="B79" s="39" t="s">
        <v>369</v>
      </c>
      <c r="C79" s="33" t="s">
        <v>110</v>
      </c>
      <c r="D79" s="40" t="s">
        <v>76</v>
      </c>
      <c r="E79" s="40" t="s">
        <v>112</v>
      </c>
      <c r="F79" s="40" t="s">
        <v>28</v>
      </c>
      <c r="G79" s="41">
        <v>83800</v>
      </c>
      <c r="H79" s="42">
        <v>1</v>
      </c>
      <c r="I79" s="36">
        <f t="shared" si="0"/>
        <v>83800</v>
      </c>
      <c r="J79" s="43" t="s">
        <v>399</v>
      </c>
      <c r="K79" s="40"/>
    </row>
    <row r="80" spans="2:11" x14ac:dyDescent="0.2">
      <c r="B80" s="39" t="s">
        <v>369</v>
      </c>
      <c r="C80" s="33" t="s">
        <v>110</v>
      </c>
      <c r="D80" s="40" t="s">
        <v>77</v>
      </c>
      <c r="E80" s="40" t="s">
        <v>112</v>
      </c>
      <c r="F80" s="40" t="s">
        <v>28</v>
      </c>
      <c r="G80" s="41">
        <v>73800</v>
      </c>
      <c r="H80" s="42">
        <v>1</v>
      </c>
      <c r="I80" s="36">
        <f t="shared" si="0"/>
        <v>73800</v>
      </c>
      <c r="J80" s="43" t="s">
        <v>115</v>
      </c>
      <c r="K80" s="40"/>
    </row>
    <row r="81" spans="2:11" x14ac:dyDescent="0.2">
      <c r="B81" s="39" t="s">
        <v>369</v>
      </c>
      <c r="C81" s="33" t="s">
        <v>110</v>
      </c>
      <c r="D81" s="40" t="s">
        <v>78</v>
      </c>
      <c r="E81" s="40" t="s">
        <v>112</v>
      </c>
      <c r="F81" s="40" t="s">
        <v>28</v>
      </c>
      <c r="G81" s="41">
        <v>81100</v>
      </c>
      <c r="H81" s="42">
        <v>1</v>
      </c>
      <c r="I81" s="36">
        <f t="shared" si="0"/>
        <v>81100</v>
      </c>
      <c r="J81" s="43" t="s">
        <v>116</v>
      </c>
      <c r="K81" s="40"/>
    </row>
    <row r="82" spans="2:11" x14ac:dyDescent="0.2">
      <c r="B82" s="39" t="s">
        <v>369</v>
      </c>
      <c r="C82" s="33" t="s">
        <v>110</v>
      </c>
      <c r="D82" s="40" t="s">
        <v>80</v>
      </c>
      <c r="E82" s="40" t="s">
        <v>112</v>
      </c>
      <c r="F82" s="40" t="s">
        <v>28</v>
      </c>
      <c r="G82" s="41">
        <v>16600</v>
      </c>
      <c r="H82" s="42">
        <v>1</v>
      </c>
      <c r="I82" s="36">
        <f t="shared" si="0"/>
        <v>16600</v>
      </c>
      <c r="J82" s="43" t="s">
        <v>117</v>
      </c>
      <c r="K82" s="40"/>
    </row>
    <row r="83" spans="2:11" x14ac:dyDescent="0.2">
      <c r="B83" s="39" t="s">
        <v>369</v>
      </c>
      <c r="C83" s="33" t="s">
        <v>110</v>
      </c>
      <c r="D83" s="40" t="s">
        <v>81</v>
      </c>
      <c r="E83" s="40" t="s">
        <v>112</v>
      </c>
      <c r="F83" s="40" t="s">
        <v>28</v>
      </c>
      <c r="G83" s="41">
        <v>26100</v>
      </c>
      <c r="H83" s="42">
        <v>1</v>
      </c>
      <c r="I83" s="36">
        <f t="shared" si="0"/>
        <v>26100</v>
      </c>
      <c r="J83" s="43" t="s">
        <v>118</v>
      </c>
      <c r="K83" s="40"/>
    </row>
    <row r="84" spans="2:11" x14ac:dyDescent="0.2">
      <c r="B84" s="39" t="s">
        <v>369</v>
      </c>
      <c r="C84" s="33" t="s">
        <v>110</v>
      </c>
      <c r="D84" s="40" t="s">
        <v>83</v>
      </c>
      <c r="E84" s="40" t="s">
        <v>112</v>
      </c>
      <c r="F84" s="40" t="s">
        <v>28</v>
      </c>
      <c r="G84" s="41">
        <v>60000</v>
      </c>
      <c r="H84" s="42">
        <v>1</v>
      </c>
      <c r="I84" s="36">
        <f t="shared" si="0"/>
        <v>60000</v>
      </c>
      <c r="J84" s="43" t="s">
        <v>119</v>
      </c>
      <c r="K84" s="40"/>
    </row>
    <row r="85" spans="2:11" x14ac:dyDescent="0.2">
      <c r="B85" s="39" t="s">
        <v>369</v>
      </c>
      <c r="C85" s="33" t="s">
        <v>110</v>
      </c>
      <c r="D85" s="40" t="s">
        <v>113</v>
      </c>
      <c r="E85" s="40" t="s">
        <v>112</v>
      </c>
      <c r="F85" s="40" t="s">
        <v>28</v>
      </c>
      <c r="G85" s="41">
        <v>52700</v>
      </c>
      <c r="H85" s="42">
        <v>1</v>
      </c>
      <c r="I85" s="36">
        <f t="shared" si="0"/>
        <v>52700</v>
      </c>
      <c r="J85" s="43" t="s">
        <v>120</v>
      </c>
      <c r="K85" s="40"/>
    </row>
    <row r="86" spans="2:11" x14ac:dyDescent="0.2">
      <c r="B86" s="39" t="s">
        <v>369</v>
      </c>
      <c r="C86" s="33" t="s">
        <v>110</v>
      </c>
      <c r="D86" s="40" t="s">
        <v>27</v>
      </c>
      <c r="E86" s="40" t="s">
        <v>112</v>
      </c>
      <c r="F86" s="40" t="s">
        <v>28</v>
      </c>
      <c r="G86" s="41">
        <v>51200</v>
      </c>
      <c r="H86" s="42">
        <v>1</v>
      </c>
      <c r="I86" s="36">
        <f t="shared" si="0"/>
        <v>51200</v>
      </c>
      <c r="J86" s="43" t="s">
        <v>121</v>
      </c>
      <c r="K86" s="40"/>
    </row>
    <row r="87" spans="2:11" x14ac:dyDescent="0.2">
      <c r="B87" s="39"/>
      <c r="C87" s="33"/>
      <c r="D87" s="40" t="s">
        <v>49</v>
      </c>
      <c r="E87" s="40"/>
      <c r="F87" s="40"/>
      <c r="G87" s="41">
        <v>3000</v>
      </c>
      <c r="H87" s="42">
        <v>1</v>
      </c>
      <c r="I87" s="36">
        <f t="shared" si="0"/>
        <v>3000</v>
      </c>
      <c r="J87" s="43"/>
      <c r="K87" s="40"/>
    </row>
    <row r="88" spans="2:11" x14ac:dyDescent="0.2">
      <c r="B88" s="39" t="s">
        <v>369</v>
      </c>
      <c r="C88" s="33" t="s">
        <v>30</v>
      </c>
      <c r="D88" s="40" t="s">
        <v>122</v>
      </c>
      <c r="E88" s="40" t="s">
        <v>123</v>
      </c>
      <c r="F88" s="40" t="s">
        <v>28</v>
      </c>
      <c r="G88" s="41">
        <v>37300</v>
      </c>
      <c r="H88" s="42">
        <v>1</v>
      </c>
      <c r="I88" s="36">
        <f t="shared" si="0"/>
        <v>37300</v>
      </c>
      <c r="J88" s="43" t="s">
        <v>128</v>
      </c>
      <c r="K88" s="40"/>
    </row>
    <row r="89" spans="2:11" x14ac:dyDescent="0.2">
      <c r="B89" s="39" t="s">
        <v>369</v>
      </c>
      <c r="C89" s="33" t="s">
        <v>124</v>
      </c>
      <c r="D89" s="40" t="s">
        <v>122</v>
      </c>
      <c r="E89" s="40" t="s">
        <v>125</v>
      </c>
      <c r="F89" s="40" t="s">
        <v>28</v>
      </c>
      <c r="G89" s="41">
        <v>30000</v>
      </c>
      <c r="H89" s="42">
        <v>1</v>
      </c>
      <c r="I89" s="36">
        <f t="shared" si="0"/>
        <v>30000</v>
      </c>
      <c r="J89" s="43" t="s">
        <v>127</v>
      </c>
      <c r="K89" s="40"/>
    </row>
    <row r="90" spans="2:11" x14ac:dyDescent="0.2">
      <c r="B90" s="39" t="s">
        <v>369</v>
      </c>
      <c r="C90" s="33" t="s">
        <v>124</v>
      </c>
      <c r="D90" s="40" t="s">
        <v>35</v>
      </c>
      <c r="E90" s="40" t="s">
        <v>125</v>
      </c>
      <c r="F90" s="40" t="s">
        <v>28</v>
      </c>
      <c r="G90" s="41">
        <v>72400</v>
      </c>
      <c r="H90" s="42">
        <v>1</v>
      </c>
      <c r="I90" s="36">
        <f t="shared" si="0"/>
        <v>72400</v>
      </c>
      <c r="J90" s="43" t="s">
        <v>129</v>
      </c>
      <c r="K90" s="40"/>
    </row>
    <row r="91" spans="2:11" x14ac:dyDescent="0.2">
      <c r="B91" s="39" t="s">
        <v>369</v>
      </c>
      <c r="C91" s="33" t="s">
        <v>124</v>
      </c>
      <c r="D91" s="40" t="s">
        <v>50</v>
      </c>
      <c r="E91" s="40" t="s">
        <v>125</v>
      </c>
      <c r="F91" s="40" t="s">
        <v>28</v>
      </c>
      <c r="G91" s="41">
        <v>39400</v>
      </c>
      <c r="H91" s="42">
        <v>1</v>
      </c>
      <c r="I91" s="36">
        <f t="shared" si="0"/>
        <v>39400</v>
      </c>
      <c r="J91" s="43" t="s">
        <v>130</v>
      </c>
      <c r="K91" s="40"/>
    </row>
    <row r="92" spans="2:11" x14ac:dyDescent="0.2">
      <c r="B92" s="39" t="s">
        <v>369</v>
      </c>
      <c r="C92" s="33" t="s">
        <v>124</v>
      </c>
      <c r="D92" s="40" t="s">
        <v>27</v>
      </c>
      <c r="E92" s="40" t="s">
        <v>125</v>
      </c>
      <c r="F92" s="40" t="s">
        <v>28</v>
      </c>
      <c r="G92" s="41">
        <v>37800</v>
      </c>
      <c r="H92" s="42">
        <v>1</v>
      </c>
      <c r="I92" s="36">
        <f t="shared" si="0"/>
        <v>37800</v>
      </c>
      <c r="J92" s="43" t="s">
        <v>131</v>
      </c>
      <c r="K92" s="40"/>
    </row>
    <row r="93" spans="2:11" x14ac:dyDescent="0.2">
      <c r="B93" s="39" t="s">
        <v>369</v>
      </c>
      <c r="C93" s="33" t="s">
        <v>124</v>
      </c>
      <c r="D93" s="40" t="s">
        <v>126</v>
      </c>
      <c r="E93" s="40" t="s">
        <v>125</v>
      </c>
      <c r="F93" s="40" t="s">
        <v>28</v>
      </c>
      <c r="G93" s="41">
        <v>26300</v>
      </c>
      <c r="H93" s="42">
        <v>1</v>
      </c>
      <c r="I93" s="36">
        <f t="shared" si="0"/>
        <v>26300</v>
      </c>
      <c r="J93" s="43" t="s">
        <v>182</v>
      </c>
      <c r="K93" s="40"/>
    </row>
    <row r="94" spans="2:11" x14ac:dyDescent="0.2">
      <c r="B94" s="39" t="s">
        <v>369</v>
      </c>
      <c r="C94" s="33" t="s">
        <v>135</v>
      </c>
      <c r="D94" s="40" t="s">
        <v>27</v>
      </c>
      <c r="E94" s="40" t="s">
        <v>132</v>
      </c>
      <c r="F94" s="40" t="s">
        <v>133</v>
      </c>
      <c r="G94" s="41">
        <v>44270</v>
      </c>
      <c r="H94" s="42">
        <v>1</v>
      </c>
      <c r="I94" s="36">
        <f t="shared" si="0"/>
        <v>44270</v>
      </c>
      <c r="J94" s="43" t="s">
        <v>134</v>
      </c>
      <c r="K94" s="40"/>
    </row>
    <row r="95" spans="2:11" x14ac:dyDescent="0.2">
      <c r="B95" s="39"/>
      <c r="C95" s="33"/>
      <c r="D95" s="40" t="s">
        <v>49</v>
      </c>
      <c r="E95" s="40"/>
      <c r="F95" s="40"/>
      <c r="G95" s="41">
        <v>3000</v>
      </c>
      <c r="H95" s="42">
        <v>1</v>
      </c>
      <c r="I95" s="36">
        <f t="shared" si="0"/>
        <v>3000</v>
      </c>
      <c r="J95" s="43"/>
      <c r="K95" s="40"/>
    </row>
    <row r="96" spans="2:11" x14ac:dyDescent="0.2">
      <c r="B96" s="39" t="s">
        <v>369</v>
      </c>
      <c r="C96" s="67" t="s">
        <v>61</v>
      </c>
      <c r="D96" s="68" t="s">
        <v>31</v>
      </c>
      <c r="E96" s="68" t="s">
        <v>62</v>
      </c>
      <c r="F96" s="68" t="s">
        <v>28</v>
      </c>
      <c r="G96" s="41">
        <v>27900</v>
      </c>
      <c r="H96" s="42">
        <v>1</v>
      </c>
      <c r="I96" s="36">
        <f t="shared" si="0"/>
        <v>27900</v>
      </c>
      <c r="J96" s="43" t="s">
        <v>136</v>
      </c>
      <c r="K96" s="40"/>
    </row>
    <row r="97" spans="2:11" x14ac:dyDescent="0.2">
      <c r="B97" s="39" t="s">
        <v>369</v>
      </c>
      <c r="C97" s="33" t="s">
        <v>124</v>
      </c>
      <c r="D97" s="40" t="s">
        <v>137</v>
      </c>
      <c r="E97" s="40" t="s">
        <v>125</v>
      </c>
      <c r="F97" s="40" t="s">
        <v>28</v>
      </c>
      <c r="G97" s="41">
        <v>13200</v>
      </c>
      <c r="H97" s="42">
        <v>1</v>
      </c>
      <c r="I97" s="36">
        <f t="shared" si="0"/>
        <v>13200</v>
      </c>
      <c r="J97" s="43" t="s">
        <v>138</v>
      </c>
      <c r="K97" s="40"/>
    </row>
    <row r="98" spans="2:11" x14ac:dyDescent="0.2">
      <c r="B98" s="39" t="s">
        <v>369</v>
      </c>
      <c r="C98" s="33" t="s">
        <v>139</v>
      </c>
      <c r="D98" s="40" t="s">
        <v>140</v>
      </c>
      <c r="E98" s="40" t="s">
        <v>141</v>
      </c>
      <c r="F98" s="40" t="s">
        <v>139</v>
      </c>
      <c r="G98" s="41">
        <v>100000</v>
      </c>
      <c r="H98" s="42">
        <v>1</v>
      </c>
      <c r="I98" s="36">
        <f t="shared" si="0"/>
        <v>100000</v>
      </c>
      <c r="J98" s="43"/>
      <c r="K98" s="40"/>
    </row>
    <row r="99" spans="2:11" x14ac:dyDescent="0.2">
      <c r="B99" s="39" t="s">
        <v>369</v>
      </c>
      <c r="C99" s="33" t="s">
        <v>139</v>
      </c>
      <c r="D99" s="40" t="s">
        <v>142</v>
      </c>
      <c r="E99" s="40" t="s">
        <v>141</v>
      </c>
      <c r="F99" s="40" t="s">
        <v>139</v>
      </c>
      <c r="G99" s="41">
        <v>100000</v>
      </c>
      <c r="H99" s="42">
        <v>1</v>
      </c>
      <c r="I99" s="36">
        <f t="shared" si="0"/>
        <v>100000</v>
      </c>
      <c r="J99" s="43"/>
      <c r="K99" s="40"/>
    </row>
    <row r="100" spans="2:11" x14ac:dyDescent="0.2">
      <c r="B100" s="39" t="s">
        <v>369</v>
      </c>
      <c r="C100" s="33" t="s">
        <v>139</v>
      </c>
      <c r="D100" s="40" t="s">
        <v>143</v>
      </c>
      <c r="E100" s="40" t="s">
        <v>141</v>
      </c>
      <c r="F100" s="40" t="s">
        <v>139</v>
      </c>
      <c r="G100" s="41">
        <v>100000</v>
      </c>
      <c r="H100" s="42">
        <v>1</v>
      </c>
      <c r="I100" s="36">
        <f t="shared" si="0"/>
        <v>100000</v>
      </c>
      <c r="J100" s="43"/>
      <c r="K100" s="40"/>
    </row>
    <row r="101" spans="2:11" x14ac:dyDescent="0.2">
      <c r="B101" s="39" t="s">
        <v>369</v>
      </c>
      <c r="C101" s="33" t="s">
        <v>139</v>
      </c>
      <c r="D101" s="40" t="s">
        <v>144</v>
      </c>
      <c r="E101" s="40" t="s">
        <v>141</v>
      </c>
      <c r="F101" s="40" t="s">
        <v>139</v>
      </c>
      <c r="G101" s="41">
        <v>100000</v>
      </c>
      <c r="H101" s="42">
        <v>1</v>
      </c>
      <c r="I101" s="36">
        <f t="shared" si="0"/>
        <v>100000</v>
      </c>
      <c r="J101" s="43"/>
      <c r="K101" s="40"/>
    </row>
    <row r="102" spans="2:11" x14ac:dyDescent="0.2">
      <c r="B102" s="39" t="s">
        <v>369</v>
      </c>
      <c r="C102" s="33" t="s">
        <v>139</v>
      </c>
      <c r="D102" s="40" t="s">
        <v>145</v>
      </c>
      <c r="E102" s="40" t="s">
        <v>141</v>
      </c>
      <c r="F102" s="40" t="s">
        <v>139</v>
      </c>
      <c r="G102" s="41">
        <v>100000</v>
      </c>
      <c r="H102" s="42">
        <v>1</v>
      </c>
      <c r="I102" s="36">
        <f t="shared" si="0"/>
        <v>100000</v>
      </c>
      <c r="J102" s="43"/>
      <c r="K102" s="40"/>
    </row>
    <row r="103" spans="2:11" x14ac:dyDescent="0.2">
      <c r="B103" s="39"/>
      <c r="C103" s="33"/>
      <c r="D103" s="40" t="s">
        <v>49</v>
      </c>
      <c r="E103" s="40"/>
      <c r="F103" s="40"/>
      <c r="G103" s="41">
        <v>3500</v>
      </c>
      <c r="H103" s="42">
        <v>1</v>
      </c>
      <c r="I103" s="36">
        <f t="shared" si="0"/>
        <v>3500</v>
      </c>
      <c r="J103" s="43"/>
      <c r="K103" s="40"/>
    </row>
    <row r="104" spans="2:11" x14ac:dyDescent="0.2">
      <c r="B104" s="39" t="s">
        <v>369</v>
      </c>
      <c r="C104" s="33" t="s">
        <v>167</v>
      </c>
      <c r="D104" s="40" t="s">
        <v>168</v>
      </c>
      <c r="E104" s="40" t="s">
        <v>169</v>
      </c>
      <c r="F104" s="40" t="s">
        <v>170</v>
      </c>
      <c r="G104" s="41">
        <v>19000</v>
      </c>
      <c r="H104" s="42">
        <v>3</v>
      </c>
      <c r="I104" s="36">
        <f t="shared" si="0"/>
        <v>57000</v>
      </c>
      <c r="J104" s="43" t="s">
        <v>171</v>
      </c>
      <c r="K104" s="40" t="s">
        <v>172</v>
      </c>
    </row>
    <row r="105" spans="2:11" x14ac:dyDescent="0.2">
      <c r="B105" s="39" t="s">
        <v>369</v>
      </c>
      <c r="C105" s="33" t="s">
        <v>174</v>
      </c>
      <c r="D105" s="40" t="s">
        <v>370</v>
      </c>
      <c r="E105" s="40" t="s">
        <v>176</v>
      </c>
      <c r="F105" s="40" t="s">
        <v>177</v>
      </c>
      <c r="G105" s="41">
        <v>560500</v>
      </c>
      <c r="H105" s="42">
        <v>1</v>
      </c>
      <c r="I105" s="36">
        <f t="shared" si="0"/>
        <v>560500</v>
      </c>
      <c r="J105" s="43" t="s">
        <v>175</v>
      </c>
      <c r="K105" s="40"/>
    </row>
    <row r="106" spans="2:11" x14ac:dyDescent="0.2">
      <c r="B106" s="39" t="s">
        <v>369</v>
      </c>
      <c r="C106" s="33" t="s">
        <v>149</v>
      </c>
      <c r="D106" s="40" t="s">
        <v>76</v>
      </c>
      <c r="E106" s="40" t="s">
        <v>150</v>
      </c>
      <c r="F106" s="40" t="s">
        <v>28</v>
      </c>
      <c r="G106" s="41">
        <v>86500</v>
      </c>
      <c r="H106" s="42">
        <v>1</v>
      </c>
      <c r="I106" s="36">
        <f t="shared" si="0"/>
        <v>86500</v>
      </c>
      <c r="J106" s="43" t="s">
        <v>151</v>
      </c>
      <c r="K106" s="40"/>
    </row>
    <row r="107" spans="2:11" x14ac:dyDescent="0.2">
      <c r="B107" s="39" t="s">
        <v>369</v>
      </c>
      <c r="C107" s="33" t="s">
        <v>149</v>
      </c>
      <c r="D107" s="40" t="s">
        <v>76</v>
      </c>
      <c r="E107" s="40" t="s">
        <v>150</v>
      </c>
      <c r="F107" s="40" t="s">
        <v>153</v>
      </c>
      <c r="G107" s="41">
        <v>52500</v>
      </c>
      <c r="H107" s="42">
        <v>1</v>
      </c>
      <c r="I107" s="36">
        <f t="shared" si="0"/>
        <v>52500</v>
      </c>
      <c r="J107" s="43" t="s">
        <v>152</v>
      </c>
      <c r="K107" s="40" t="s">
        <v>155</v>
      </c>
    </row>
    <row r="108" spans="2:11" x14ac:dyDescent="0.2">
      <c r="B108" s="39" t="s">
        <v>369</v>
      </c>
      <c r="C108" s="33" t="s">
        <v>149</v>
      </c>
      <c r="D108" s="40" t="s">
        <v>77</v>
      </c>
      <c r="E108" s="40" t="s">
        <v>150</v>
      </c>
      <c r="F108" s="40" t="s">
        <v>28</v>
      </c>
      <c r="G108" s="41">
        <v>79400</v>
      </c>
      <c r="H108" s="42">
        <v>1</v>
      </c>
      <c r="I108" s="36">
        <f t="shared" si="0"/>
        <v>79400</v>
      </c>
      <c r="J108" s="43" t="s">
        <v>154</v>
      </c>
      <c r="K108" s="40"/>
    </row>
    <row r="109" spans="2:11" x14ac:dyDescent="0.2">
      <c r="B109" s="39" t="s">
        <v>369</v>
      </c>
      <c r="C109" s="33" t="s">
        <v>149</v>
      </c>
      <c r="D109" s="40" t="s">
        <v>78</v>
      </c>
      <c r="E109" s="40" t="s">
        <v>150</v>
      </c>
      <c r="F109" s="40" t="s">
        <v>28</v>
      </c>
      <c r="G109" s="41">
        <v>64000</v>
      </c>
      <c r="H109" s="42">
        <v>1</v>
      </c>
      <c r="I109" s="36">
        <f t="shared" si="0"/>
        <v>64000</v>
      </c>
      <c r="J109" s="43" t="s">
        <v>156</v>
      </c>
      <c r="K109" s="40"/>
    </row>
    <row r="110" spans="2:11" x14ac:dyDescent="0.2">
      <c r="B110" s="39" t="s">
        <v>369</v>
      </c>
      <c r="C110" s="33" t="s">
        <v>149</v>
      </c>
      <c r="D110" s="40" t="s">
        <v>108</v>
      </c>
      <c r="E110" s="40" t="s">
        <v>150</v>
      </c>
      <c r="F110" s="40" t="s">
        <v>157</v>
      </c>
      <c r="G110" s="41">
        <v>42000</v>
      </c>
      <c r="H110" s="42">
        <v>1</v>
      </c>
      <c r="I110" s="36">
        <f t="shared" si="0"/>
        <v>42000</v>
      </c>
      <c r="J110" s="43" t="s">
        <v>158</v>
      </c>
      <c r="K110" s="40"/>
    </row>
    <row r="111" spans="2:11" x14ac:dyDescent="0.2">
      <c r="B111" s="39" t="s">
        <v>369</v>
      </c>
      <c r="C111" s="33" t="s">
        <v>149</v>
      </c>
      <c r="D111" s="40" t="s">
        <v>81</v>
      </c>
      <c r="E111" s="40" t="s">
        <v>150</v>
      </c>
      <c r="F111" s="40" t="s">
        <v>28</v>
      </c>
      <c r="G111" s="41">
        <v>53100</v>
      </c>
      <c r="H111" s="42">
        <v>1</v>
      </c>
      <c r="I111" s="36">
        <f t="shared" si="0"/>
        <v>53100</v>
      </c>
      <c r="J111" s="43" t="s">
        <v>159</v>
      </c>
      <c r="K111" s="40"/>
    </row>
    <row r="112" spans="2:11" x14ac:dyDescent="0.2">
      <c r="B112" s="39" t="s">
        <v>369</v>
      </c>
      <c r="C112" s="33" t="s">
        <v>149</v>
      </c>
      <c r="D112" s="40" t="s">
        <v>113</v>
      </c>
      <c r="E112" s="40" t="s">
        <v>150</v>
      </c>
      <c r="F112" s="40" t="s">
        <v>28</v>
      </c>
      <c r="G112" s="41">
        <v>39400</v>
      </c>
      <c r="H112" s="42">
        <v>1</v>
      </c>
      <c r="I112" s="36">
        <f t="shared" si="0"/>
        <v>39400</v>
      </c>
      <c r="J112" s="43" t="s">
        <v>160</v>
      </c>
      <c r="K112" s="40"/>
    </row>
    <row r="113" spans="2:11" x14ac:dyDescent="0.2">
      <c r="B113" s="39" t="s">
        <v>369</v>
      </c>
      <c r="C113" s="33" t="s">
        <v>149</v>
      </c>
      <c r="D113" s="40" t="s">
        <v>27</v>
      </c>
      <c r="E113" s="40" t="s">
        <v>150</v>
      </c>
      <c r="F113" s="40" t="s">
        <v>28</v>
      </c>
      <c r="G113" s="41">
        <v>71800</v>
      </c>
      <c r="H113" s="42">
        <v>1</v>
      </c>
      <c r="I113" s="36">
        <f t="shared" si="0"/>
        <v>71800</v>
      </c>
      <c r="J113" s="43" t="s">
        <v>163</v>
      </c>
      <c r="K113" s="40"/>
    </row>
    <row r="114" spans="2:11" x14ac:dyDescent="0.2">
      <c r="B114" s="39" t="s">
        <v>369</v>
      </c>
      <c r="C114" s="33" t="s">
        <v>149</v>
      </c>
      <c r="D114" s="40" t="s">
        <v>27</v>
      </c>
      <c r="E114" s="40" t="s">
        <v>150</v>
      </c>
      <c r="F114" s="40" t="s">
        <v>161</v>
      </c>
      <c r="G114" s="41">
        <v>20640</v>
      </c>
      <c r="H114" s="42">
        <v>1</v>
      </c>
      <c r="I114" s="36">
        <f t="shared" si="0"/>
        <v>20640</v>
      </c>
      <c r="J114" s="43" t="s">
        <v>165</v>
      </c>
      <c r="K114" s="40"/>
    </row>
    <row r="115" spans="2:11" x14ac:dyDescent="0.2">
      <c r="B115" s="39" t="s">
        <v>369</v>
      </c>
      <c r="C115" s="33" t="s">
        <v>149</v>
      </c>
      <c r="D115" s="40" t="s">
        <v>27</v>
      </c>
      <c r="E115" s="40" t="s">
        <v>150</v>
      </c>
      <c r="F115" s="40" t="s">
        <v>162</v>
      </c>
      <c r="G115" s="41">
        <v>111600</v>
      </c>
      <c r="H115" s="42">
        <v>1</v>
      </c>
      <c r="I115" s="36">
        <f t="shared" si="0"/>
        <v>111600</v>
      </c>
      <c r="J115" s="43" t="s">
        <v>164</v>
      </c>
      <c r="K115" s="40" t="s">
        <v>181</v>
      </c>
    </row>
    <row r="116" spans="2:11" x14ac:dyDescent="0.2">
      <c r="B116" s="39"/>
      <c r="C116" s="69" t="s">
        <v>180</v>
      </c>
      <c r="D116" s="40"/>
      <c r="E116" s="40"/>
      <c r="F116" s="40"/>
      <c r="G116" s="41"/>
      <c r="H116" s="42">
        <v>1</v>
      </c>
      <c r="I116" s="36">
        <f t="shared" si="0"/>
        <v>0</v>
      </c>
      <c r="J116" s="43"/>
      <c r="K116" s="40"/>
    </row>
    <row r="117" spans="2:11" x14ac:dyDescent="0.2">
      <c r="B117" s="39" t="s">
        <v>369</v>
      </c>
      <c r="C117" s="33" t="s">
        <v>124</v>
      </c>
      <c r="D117" s="40" t="s">
        <v>32</v>
      </c>
      <c r="E117" s="40" t="s">
        <v>125</v>
      </c>
      <c r="F117" s="40" t="s">
        <v>64</v>
      </c>
      <c r="G117" s="41">
        <v>19800</v>
      </c>
      <c r="H117" s="42">
        <v>1</v>
      </c>
      <c r="I117" s="36">
        <f t="shared" si="0"/>
        <v>19800</v>
      </c>
      <c r="J117" s="43" t="s">
        <v>191</v>
      </c>
      <c r="K117" s="40"/>
    </row>
    <row r="118" spans="2:11" x14ac:dyDescent="0.2">
      <c r="B118" s="39" t="s">
        <v>369</v>
      </c>
      <c r="C118" s="33" t="s">
        <v>210</v>
      </c>
      <c r="D118" s="40" t="s">
        <v>211</v>
      </c>
      <c r="E118" s="40" t="s">
        <v>212</v>
      </c>
      <c r="F118" s="40" t="s">
        <v>213</v>
      </c>
      <c r="G118" s="41">
        <v>100000</v>
      </c>
      <c r="H118" s="42">
        <v>1</v>
      </c>
      <c r="I118" s="36">
        <f t="shared" si="0"/>
        <v>100000</v>
      </c>
      <c r="J118" s="43"/>
      <c r="K118" s="40"/>
    </row>
    <row r="119" spans="2:11" x14ac:dyDescent="0.2">
      <c r="B119" s="39" t="s">
        <v>369</v>
      </c>
      <c r="C119" s="33" t="s">
        <v>184</v>
      </c>
      <c r="D119" s="40" t="s">
        <v>32</v>
      </c>
      <c r="E119" s="40" t="s">
        <v>185</v>
      </c>
      <c r="F119" s="40" t="s">
        <v>28</v>
      </c>
      <c r="G119" s="41">
        <v>20000</v>
      </c>
      <c r="H119" s="42">
        <v>1</v>
      </c>
      <c r="I119" s="36">
        <f t="shared" si="0"/>
        <v>20000</v>
      </c>
      <c r="J119" s="43" t="s">
        <v>190</v>
      </c>
      <c r="K119" s="40"/>
    </row>
    <row r="120" spans="2:11" x14ac:dyDescent="0.2">
      <c r="B120" s="39" t="s">
        <v>369</v>
      </c>
      <c r="C120" s="33" t="s">
        <v>184</v>
      </c>
      <c r="D120" s="40" t="s">
        <v>126</v>
      </c>
      <c r="E120" s="40" t="s">
        <v>185</v>
      </c>
      <c r="F120" s="40" t="s">
        <v>64</v>
      </c>
      <c r="G120" s="41">
        <v>19800</v>
      </c>
      <c r="H120" s="42">
        <v>1</v>
      </c>
      <c r="I120" s="36">
        <f t="shared" si="0"/>
        <v>19800</v>
      </c>
      <c r="J120" s="43" t="s">
        <v>186</v>
      </c>
      <c r="K120" s="40"/>
    </row>
    <row r="121" spans="2:11" x14ac:dyDescent="0.2">
      <c r="B121" s="39" t="s">
        <v>369</v>
      </c>
      <c r="C121" s="33" t="s">
        <v>184</v>
      </c>
      <c r="D121" s="40" t="s">
        <v>31</v>
      </c>
      <c r="E121" s="40" t="s">
        <v>185</v>
      </c>
      <c r="F121" s="40" t="s">
        <v>28</v>
      </c>
      <c r="G121" s="41">
        <v>55900</v>
      </c>
      <c r="H121" s="42">
        <v>1</v>
      </c>
      <c r="I121" s="36">
        <f t="shared" si="0"/>
        <v>55900</v>
      </c>
      <c r="J121" s="43" t="s">
        <v>187</v>
      </c>
      <c r="K121" s="40"/>
    </row>
    <row r="122" spans="2:11" x14ac:dyDescent="0.2">
      <c r="B122" s="39" t="s">
        <v>369</v>
      </c>
      <c r="C122" s="33" t="s">
        <v>184</v>
      </c>
      <c r="D122" s="40" t="s">
        <v>31</v>
      </c>
      <c r="E122" s="40" t="s">
        <v>185</v>
      </c>
      <c r="F122" s="40" t="s">
        <v>100</v>
      </c>
      <c r="G122" s="41">
        <v>54000</v>
      </c>
      <c r="H122" s="42">
        <v>1</v>
      </c>
      <c r="I122" s="36">
        <f t="shared" si="0"/>
        <v>54000</v>
      </c>
      <c r="J122" s="43" t="s">
        <v>188</v>
      </c>
      <c r="K122" s="40" t="s">
        <v>189</v>
      </c>
    </row>
    <row r="123" spans="2:11" x14ac:dyDescent="0.2">
      <c r="B123" s="39" t="s">
        <v>369</v>
      </c>
      <c r="C123" s="33" t="s">
        <v>184</v>
      </c>
      <c r="D123" s="40" t="s">
        <v>35</v>
      </c>
      <c r="E123" s="40" t="s">
        <v>185</v>
      </c>
      <c r="F123" s="40" t="s">
        <v>28</v>
      </c>
      <c r="G123" s="41">
        <v>95000</v>
      </c>
      <c r="H123" s="42">
        <v>1</v>
      </c>
      <c r="I123" s="36">
        <f t="shared" si="0"/>
        <v>95000</v>
      </c>
      <c r="J123" s="43" t="s">
        <v>193</v>
      </c>
      <c r="K123" s="40"/>
    </row>
    <row r="124" spans="2:11" x14ac:dyDescent="0.2">
      <c r="B124" s="39" t="s">
        <v>369</v>
      </c>
      <c r="C124" s="33" t="s">
        <v>184</v>
      </c>
      <c r="D124" s="40" t="s">
        <v>43</v>
      </c>
      <c r="E124" s="40" t="s">
        <v>185</v>
      </c>
      <c r="F124" s="40" t="s">
        <v>28</v>
      </c>
      <c r="G124" s="41">
        <v>42500</v>
      </c>
      <c r="H124" s="42">
        <v>1</v>
      </c>
      <c r="I124" s="36">
        <f t="shared" si="0"/>
        <v>42500</v>
      </c>
      <c r="J124" s="43" t="s">
        <v>194</v>
      </c>
      <c r="K124" s="40"/>
    </row>
    <row r="125" spans="2:11" x14ac:dyDescent="0.2">
      <c r="B125" s="39" t="s">
        <v>369</v>
      </c>
      <c r="C125" s="33" t="s">
        <v>184</v>
      </c>
      <c r="D125" s="40" t="s">
        <v>27</v>
      </c>
      <c r="E125" s="40" t="s">
        <v>185</v>
      </c>
      <c r="F125" s="40" t="s">
        <v>28</v>
      </c>
      <c r="G125" s="41">
        <v>69100</v>
      </c>
      <c r="H125" s="42">
        <v>1</v>
      </c>
      <c r="I125" s="36">
        <f t="shared" si="0"/>
        <v>69100</v>
      </c>
      <c r="J125" s="43" t="s">
        <v>195</v>
      </c>
      <c r="K125" s="40"/>
    </row>
    <row r="126" spans="2:11" x14ac:dyDescent="0.2">
      <c r="B126" s="39" t="s">
        <v>369</v>
      </c>
      <c r="C126" s="33" t="s">
        <v>184</v>
      </c>
      <c r="D126" s="40" t="s">
        <v>72</v>
      </c>
      <c r="E126" s="40" t="s">
        <v>185</v>
      </c>
      <c r="F126" s="40" t="s">
        <v>28</v>
      </c>
      <c r="G126" s="41">
        <v>82200</v>
      </c>
      <c r="H126" s="42">
        <v>1</v>
      </c>
      <c r="I126" s="36">
        <f t="shared" si="0"/>
        <v>82200</v>
      </c>
      <c r="J126" s="43" t="s">
        <v>196</v>
      </c>
      <c r="K126" s="40"/>
    </row>
    <row r="127" spans="2:11" x14ac:dyDescent="0.2">
      <c r="B127" s="39" t="s">
        <v>369</v>
      </c>
      <c r="C127" s="67" t="s">
        <v>66</v>
      </c>
      <c r="D127" s="40" t="s">
        <v>72</v>
      </c>
      <c r="E127" s="40" t="s">
        <v>192</v>
      </c>
      <c r="F127" s="40" t="s">
        <v>28</v>
      </c>
      <c r="G127" s="41">
        <v>46100</v>
      </c>
      <c r="H127" s="42">
        <v>1</v>
      </c>
      <c r="I127" s="36">
        <f t="shared" si="0"/>
        <v>46100</v>
      </c>
      <c r="J127" s="43" t="s">
        <v>197</v>
      </c>
      <c r="K127" s="40"/>
    </row>
    <row r="128" spans="2:11" x14ac:dyDescent="0.2">
      <c r="B128" s="39" t="s">
        <v>369</v>
      </c>
      <c r="C128" s="33" t="s">
        <v>124</v>
      </c>
      <c r="D128" s="40" t="s">
        <v>72</v>
      </c>
      <c r="E128" s="40" t="s">
        <v>125</v>
      </c>
      <c r="F128" s="40" t="s">
        <v>28</v>
      </c>
      <c r="G128" s="41">
        <v>74300</v>
      </c>
      <c r="H128" s="42">
        <v>1</v>
      </c>
      <c r="I128" s="36">
        <f t="shared" si="0"/>
        <v>74300</v>
      </c>
      <c r="J128" s="43" t="s">
        <v>198</v>
      </c>
      <c r="K128" s="40"/>
    </row>
    <row r="129" spans="2:11" x14ac:dyDescent="0.2">
      <c r="B129" s="39" t="s">
        <v>369</v>
      </c>
      <c r="C129" s="33" t="s">
        <v>124</v>
      </c>
      <c r="D129" s="40" t="s">
        <v>33</v>
      </c>
      <c r="E129" s="40" t="s">
        <v>125</v>
      </c>
      <c r="F129" s="40" t="s">
        <v>28</v>
      </c>
      <c r="G129" s="41">
        <v>13800</v>
      </c>
      <c r="H129" s="42">
        <v>1</v>
      </c>
      <c r="I129" s="36">
        <f t="shared" si="0"/>
        <v>13800</v>
      </c>
      <c r="J129" s="43" t="s">
        <v>199</v>
      </c>
      <c r="K129" s="40"/>
    </row>
    <row r="130" spans="2:11" x14ac:dyDescent="0.2">
      <c r="B130" s="39" t="s">
        <v>369</v>
      </c>
      <c r="C130" s="33" t="s">
        <v>184</v>
      </c>
      <c r="D130" s="40" t="s">
        <v>33</v>
      </c>
      <c r="E130" s="40" t="s">
        <v>185</v>
      </c>
      <c r="F130" s="40" t="s">
        <v>28</v>
      </c>
      <c r="G130" s="41">
        <v>37000</v>
      </c>
      <c r="H130" s="42">
        <v>1</v>
      </c>
      <c r="I130" s="36">
        <f t="shared" si="0"/>
        <v>37000</v>
      </c>
      <c r="J130" s="43" t="s">
        <v>200</v>
      </c>
      <c r="K130" s="40"/>
    </row>
    <row r="131" spans="2:11" x14ac:dyDescent="0.2">
      <c r="B131" s="39" t="s">
        <v>369</v>
      </c>
      <c r="C131" s="33" t="s">
        <v>184</v>
      </c>
      <c r="D131" s="40" t="s">
        <v>50</v>
      </c>
      <c r="E131" s="40" t="s">
        <v>185</v>
      </c>
      <c r="F131" s="40" t="s">
        <v>28</v>
      </c>
      <c r="G131" s="41">
        <v>74200</v>
      </c>
      <c r="H131" s="42">
        <v>1</v>
      </c>
      <c r="I131" s="36">
        <f t="shared" si="0"/>
        <v>74200</v>
      </c>
      <c r="J131" s="43" t="s">
        <v>202</v>
      </c>
      <c r="K131" s="40"/>
    </row>
    <row r="132" spans="2:11" x14ac:dyDescent="0.2">
      <c r="B132" s="39" t="s">
        <v>369</v>
      </c>
      <c r="C132" s="33" t="s">
        <v>66</v>
      </c>
      <c r="D132" s="40" t="s">
        <v>53</v>
      </c>
      <c r="E132" s="40" t="s">
        <v>192</v>
      </c>
      <c r="F132" s="40" t="s">
        <v>28</v>
      </c>
      <c r="G132" s="41">
        <v>15200</v>
      </c>
      <c r="H132" s="42">
        <v>1</v>
      </c>
      <c r="I132" s="36">
        <f t="shared" si="0"/>
        <v>15200</v>
      </c>
      <c r="J132" s="43" t="s">
        <v>204</v>
      </c>
      <c r="K132" s="40"/>
    </row>
    <row r="133" spans="2:11" x14ac:dyDescent="0.2">
      <c r="B133" s="39" t="s">
        <v>369</v>
      </c>
      <c r="C133" s="33" t="s">
        <v>124</v>
      </c>
      <c r="D133" s="40" t="s">
        <v>53</v>
      </c>
      <c r="E133" s="40" t="s">
        <v>125</v>
      </c>
      <c r="F133" s="40" t="s">
        <v>28</v>
      </c>
      <c r="G133" s="41">
        <v>21800</v>
      </c>
      <c r="H133" s="42">
        <v>1</v>
      </c>
      <c r="I133" s="36">
        <f t="shared" si="0"/>
        <v>21800</v>
      </c>
      <c r="J133" s="43" t="s">
        <v>204</v>
      </c>
      <c r="K133" s="40"/>
    </row>
    <row r="134" spans="2:11" x14ac:dyDescent="0.2">
      <c r="B134" s="39" t="s">
        <v>369</v>
      </c>
      <c r="C134" s="33" t="s">
        <v>203</v>
      </c>
      <c r="D134" s="40" t="s">
        <v>53</v>
      </c>
      <c r="E134" s="40" t="s">
        <v>150</v>
      </c>
      <c r="F134" s="40" t="s">
        <v>28</v>
      </c>
      <c r="G134" s="41">
        <v>12000</v>
      </c>
      <c r="H134" s="42">
        <v>1</v>
      </c>
      <c r="I134" s="36">
        <f t="shared" si="0"/>
        <v>12000</v>
      </c>
      <c r="J134" s="43" t="s">
        <v>204</v>
      </c>
      <c r="K134" s="40"/>
    </row>
    <row r="135" spans="2:11" x14ac:dyDescent="0.2">
      <c r="B135" s="39" t="s">
        <v>369</v>
      </c>
      <c r="C135" s="33" t="s">
        <v>184</v>
      </c>
      <c r="D135" s="40" t="s">
        <v>53</v>
      </c>
      <c r="E135" s="40" t="s">
        <v>185</v>
      </c>
      <c r="F135" s="40" t="s">
        <v>28</v>
      </c>
      <c r="G135" s="41">
        <v>8100</v>
      </c>
      <c r="H135" s="42">
        <v>1</v>
      </c>
      <c r="I135" s="36">
        <f t="shared" si="0"/>
        <v>8100</v>
      </c>
      <c r="J135" s="43" t="s">
        <v>204</v>
      </c>
      <c r="K135" s="40"/>
    </row>
    <row r="136" spans="2:11" x14ac:dyDescent="0.2">
      <c r="B136" s="39" t="s">
        <v>369</v>
      </c>
      <c r="C136" s="33" t="s">
        <v>205</v>
      </c>
      <c r="D136" s="40" t="s">
        <v>206</v>
      </c>
      <c r="E136" s="40" t="s">
        <v>207</v>
      </c>
      <c r="F136" s="40" t="s">
        <v>208</v>
      </c>
      <c r="G136" s="41">
        <v>1021000</v>
      </c>
      <c r="H136" s="42">
        <v>1</v>
      </c>
      <c r="I136" s="36">
        <f t="shared" si="0"/>
        <v>1021000</v>
      </c>
      <c r="J136" s="43" t="s">
        <v>209</v>
      </c>
      <c r="K136" s="40"/>
    </row>
    <row r="137" spans="2:11" x14ac:dyDescent="0.2">
      <c r="B137" s="39" t="s">
        <v>369</v>
      </c>
      <c r="C137" s="33" t="s">
        <v>214</v>
      </c>
      <c r="D137" s="40" t="s">
        <v>27</v>
      </c>
      <c r="E137" s="40" t="s">
        <v>215</v>
      </c>
      <c r="F137" s="40" t="s">
        <v>28</v>
      </c>
      <c r="G137" s="41">
        <v>64000</v>
      </c>
      <c r="H137" s="42">
        <v>1</v>
      </c>
      <c r="I137" s="36">
        <f t="shared" si="0"/>
        <v>64000</v>
      </c>
      <c r="J137" s="43" t="s">
        <v>218</v>
      </c>
      <c r="K137" s="40"/>
    </row>
    <row r="138" spans="2:11" x14ac:dyDescent="0.2">
      <c r="B138" s="39" t="s">
        <v>369</v>
      </c>
      <c r="C138" s="33" t="s">
        <v>216</v>
      </c>
      <c r="D138" s="40" t="s">
        <v>27</v>
      </c>
      <c r="E138" s="40" t="s">
        <v>217</v>
      </c>
      <c r="F138" s="40" t="s">
        <v>28</v>
      </c>
      <c r="G138" s="41">
        <v>21600</v>
      </c>
      <c r="H138" s="42">
        <v>1</v>
      </c>
      <c r="I138" s="36">
        <f t="shared" si="0"/>
        <v>21600</v>
      </c>
      <c r="J138" s="43" t="s">
        <v>220</v>
      </c>
      <c r="K138" s="40"/>
    </row>
    <row r="139" spans="2:11" x14ac:dyDescent="0.2">
      <c r="B139" s="39" t="s">
        <v>369</v>
      </c>
      <c r="C139" s="33" t="s">
        <v>216</v>
      </c>
      <c r="D139" s="40" t="s">
        <v>27</v>
      </c>
      <c r="E139" s="40" t="s">
        <v>217</v>
      </c>
      <c r="F139" s="40" t="s">
        <v>219</v>
      </c>
      <c r="G139" s="41">
        <v>16200</v>
      </c>
      <c r="H139" s="42">
        <v>1</v>
      </c>
      <c r="I139" s="36">
        <f t="shared" si="0"/>
        <v>16200</v>
      </c>
      <c r="J139" s="43" t="s">
        <v>221</v>
      </c>
      <c r="K139" s="40"/>
    </row>
    <row r="140" spans="2:11" x14ac:dyDescent="0.2">
      <c r="B140" s="39" t="s">
        <v>369</v>
      </c>
      <c r="C140" s="33" t="s">
        <v>216</v>
      </c>
      <c r="D140" s="40" t="s">
        <v>76</v>
      </c>
      <c r="E140" s="40" t="s">
        <v>217</v>
      </c>
      <c r="F140" s="40" t="s">
        <v>28</v>
      </c>
      <c r="G140" s="41">
        <v>40600</v>
      </c>
      <c r="H140" s="42">
        <v>1</v>
      </c>
      <c r="I140" s="36">
        <f t="shared" si="0"/>
        <v>40600</v>
      </c>
      <c r="J140" s="43" t="s">
        <v>222</v>
      </c>
      <c r="K140" s="40"/>
    </row>
    <row r="141" spans="2:11" x14ac:dyDescent="0.2">
      <c r="B141" s="39" t="s">
        <v>369</v>
      </c>
      <c r="C141" s="33" t="s">
        <v>216</v>
      </c>
      <c r="D141" s="40" t="s">
        <v>108</v>
      </c>
      <c r="E141" s="40" t="s">
        <v>217</v>
      </c>
      <c r="F141" s="40" t="s">
        <v>28</v>
      </c>
      <c r="G141" s="41">
        <v>47400</v>
      </c>
      <c r="H141" s="42">
        <v>1</v>
      </c>
      <c r="I141" s="36">
        <f t="shared" si="0"/>
        <v>47400</v>
      </c>
      <c r="J141" s="43" t="s">
        <v>223</v>
      </c>
      <c r="K141" s="40"/>
    </row>
    <row r="142" spans="2:11" x14ac:dyDescent="0.2">
      <c r="B142" s="39" t="s">
        <v>369</v>
      </c>
      <c r="C142" s="33" t="s">
        <v>216</v>
      </c>
      <c r="D142" s="40" t="s">
        <v>83</v>
      </c>
      <c r="E142" s="40" t="s">
        <v>217</v>
      </c>
      <c r="F142" s="40" t="s">
        <v>28</v>
      </c>
      <c r="G142" s="41">
        <v>16700</v>
      </c>
      <c r="H142" s="42">
        <v>1</v>
      </c>
      <c r="I142" s="36">
        <f t="shared" si="0"/>
        <v>16700</v>
      </c>
      <c r="J142" s="43" t="s">
        <v>224</v>
      </c>
      <c r="K142" s="40"/>
    </row>
    <row r="143" spans="2:11" x14ac:dyDescent="0.2">
      <c r="B143" s="39" t="s">
        <v>369</v>
      </c>
      <c r="C143" s="33" t="s">
        <v>225</v>
      </c>
      <c r="D143" s="40" t="s">
        <v>108</v>
      </c>
      <c r="E143" s="40" t="s">
        <v>226</v>
      </c>
      <c r="F143" s="40" t="s">
        <v>28</v>
      </c>
      <c r="G143" s="41">
        <v>16200</v>
      </c>
      <c r="H143" s="42">
        <v>1</v>
      </c>
      <c r="I143" s="36">
        <f t="shared" si="0"/>
        <v>16200</v>
      </c>
      <c r="J143" s="43" t="s">
        <v>227</v>
      </c>
      <c r="K143" s="40"/>
    </row>
    <row r="144" spans="2:11" x14ac:dyDescent="0.2">
      <c r="B144" s="39" t="s">
        <v>369</v>
      </c>
      <c r="C144" s="33" t="s">
        <v>228</v>
      </c>
      <c r="D144" s="40" t="s">
        <v>51</v>
      </c>
      <c r="E144" s="40"/>
      <c r="F144" s="40"/>
      <c r="G144" s="41">
        <v>700000</v>
      </c>
      <c r="H144" s="42">
        <v>1</v>
      </c>
      <c r="I144" s="36">
        <f t="shared" si="0"/>
        <v>700000</v>
      </c>
      <c r="J144" s="43"/>
      <c r="K144" s="40"/>
    </row>
    <row r="145" spans="2:11" x14ac:dyDescent="0.2">
      <c r="B145" s="39" t="s">
        <v>369</v>
      </c>
      <c r="C145" s="33" t="s">
        <v>228</v>
      </c>
      <c r="D145" s="40" t="s">
        <v>31</v>
      </c>
      <c r="E145" s="40"/>
      <c r="F145" s="40"/>
      <c r="G145" s="41">
        <v>700000</v>
      </c>
      <c r="H145" s="42">
        <v>1</v>
      </c>
      <c r="I145" s="36">
        <f t="shared" si="0"/>
        <v>700000</v>
      </c>
      <c r="J145" s="43"/>
      <c r="K145" s="40"/>
    </row>
    <row r="146" spans="2:11" x14ac:dyDescent="0.2">
      <c r="B146" s="39" t="s">
        <v>369</v>
      </c>
      <c r="C146" s="33" t="s">
        <v>233</v>
      </c>
      <c r="D146" s="40" t="s">
        <v>126</v>
      </c>
      <c r="E146" s="40" t="s">
        <v>235</v>
      </c>
      <c r="F146" s="40" t="s">
        <v>100</v>
      </c>
      <c r="G146" s="41">
        <v>66000</v>
      </c>
      <c r="H146" s="42">
        <v>1</v>
      </c>
      <c r="I146" s="36">
        <f t="shared" si="0"/>
        <v>66000</v>
      </c>
      <c r="J146" s="43" t="s">
        <v>397</v>
      </c>
      <c r="K146" s="43" t="s">
        <v>234</v>
      </c>
    </row>
    <row r="147" spans="2:11" x14ac:dyDescent="0.2">
      <c r="B147" s="39" t="s">
        <v>369</v>
      </c>
      <c r="C147" s="33" t="s">
        <v>229</v>
      </c>
      <c r="D147" s="40" t="s">
        <v>143</v>
      </c>
      <c r="E147" s="40"/>
      <c r="F147" s="40"/>
      <c r="G147" s="41">
        <v>700000</v>
      </c>
      <c r="H147" s="42">
        <v>1</v>
      </c>
      <c r="I147" s="36">
        <f t="shared" si="0"/>
        <v>700000</v>
      </c>
      <c r="J147" s="43"/>
      <c r="K147" s="40"/>
    </row>
    <row r="148" spans="2:11" x14ac:dyDescent="0.2">
      <c r="B148" s="39" t="s">
        <v>369</v>
      </c>
      <c r="C148" s="33" t="s">
        <v>230</v>
      </c>
      <c r="D148" s="40" t="s">
        <v>144</v>
      </c>
      <c r="E148" s="40"/>
      <c r="F148" s="40"/>
      <c r="G148" s="41">
        <v>500000</v>
      </c>
      <c r="H148" s="42">
        <v>1</v>
      </c>
      <c r="I148" s="36">
        <f t="shared" si="0"/>
        <v>500000</v>
      </c>
      <c r="J148" s="43"/>
      <c r="K148" s="40"/>
    </row>
    <row r="149" spans="2:11" x14ac:dyDescent="0.2">
      <c r="B149" s="39" t="s">
        <v>369</v>
      </c>
      <c r="C149" s="33" t="s">
        <v>231</v>
      </c>
      <c r="D149" s="40" t="s">
        <v>145</v>
      </c>
      <c r="E149" s="40"/>
      <c r="F149" s="40"/>
      <c r="G149" s="41">
        <v>300000</v>
      </c>
      <c r="H149" s="42">
        <v>1</v>
      </c>
      <c r="I149" s="36">
        <f t="shared" si="0"/>
        <v>300000</v>
      </c>
      <c r="J149" s="43"/>
      <c r="K149" s="40"/>
    </row>
    <row r="150" spans="2:11" x14ac:dyDescent="0.2">
      <c r="B150" s="39" t="s">
        <v>369</v>
      </c>
      <c r="C150" s="33" t="s">
        <v>228</v>
      </c>
      <c r="D150" s="40" t="s">
        <v>50</v>
      </c>
      <c r="E150" s="40"/>
      <c r="F150" s="40"/>
      <c r="G150" s="41">
        <v>520000</v>
      </c>
      <c r="H150" s="42">
        <v>1</v>
      </c>
      <c r="I150" s="36">
        <f t="shared" si="0"/>
        <v>520000</v>
      </c>
      <c r="J150" s="43" t="s">
        <v>232</v>
      </c>
      <c r="K150" s="40"/>
    </row>
    <row r="151" spans="2:11" x14ac:dyDescent="0.2">
      <c r="B151" s="39" t="s">
        <v>369</v>
      </c>
      <c r="C151" s="67" t="s">
        <v>228</v>
      </c>
      <c r="D151" s="40" t="s">
        <v>27</v>
      </c>
      <c r="E151" s="40"/>
      <c r="F151" s="40"/>
      <c r="G151" s="41">
        <v>200000</v>
      </c>
      <c r="H151" s="42">
        <v>1</v>
      </c>
      <c r="I151" s="36">
        <f t="shared" si="0"/>
        <v>200000</v>
      </c>
      <c r="J151" s="43"/>
      <c r="K151" s="40"/>
    </row>
    <row r="152" spans="2:11" x14ac:dyDescent="0.2">
      <c r="B152" s="39" t="s">
        <v>369</v>
      </c>
      <c r="C152" s="33" t="s">
        <v>238</v>
      </c>
      <c r="D152" s="40" t="s">
        <v>31</v>
      </c>
      <c r="E152" s="40" t="s">
        <v>236</v>
      </c>
      <c r="F152" s="40" t="s">
        <v>237</v>
      </c>
      <c r="G152" s="41">
        <v>16380</v>
      </c>
      <c r="H152" s="42">
        <v>5</v>
      </c>
      <c r="I152" s="36">
        <f t="shared" si="0"/>
        <v>81900</v>
      </c>
      <c r="J152" s="43" t="s">
        <v>245</v>
      </c>
      <c r="K152" s="40"/>
    </row>
    <row r="153" spans="2:11" x14ac:dyDescent="0.2">
      <c r="B153" s="39" t="s">
        <v>369</v>
      </c>
      <c r="C153" s="33" t="s">
        <v>233</v>
      </c>
      <c r="D153" s="40" t="s">
        <v>137</v>
      </c>
      <c r="E153" s="40" t="s">
        <v>235</v>
      </c>
      <c r="F153" s="40" t="s">
        <v>28</v>
      </c>
      <c r="G153" s="41">
        <v>55900</v>
      </c>
      <c r="H153" s="42">
        <v>1</v>
      </c>
      <c r="I153" s="36">
        <f t="shared" si="0"/>
        <v>55900</v>
      </c>
      <c r="J153" s="43" t="s">
        <v>239</v>
      </c>
      <c r="K153" s="40"/>
    </row>
    <row r="154" spans="2:11" x14ac:dyDescent="0.2">
      <c r="B154" s="39" t="s">
        <v>369</v>
      </c>
      <c r="C154" s="33" t="s">
        <v>233</v>
      </c>
      <c r="D154" s="40" t="s">
        <v>35</v>
      </c>
      <c r="E154" s="40" t="s">
        <v>235</v>
      </c>
      <c r="F154" s="40" t="s">
        <v>28</v>
      </c>
      <c r="G154" s="41">
        <v>104800</v>
      </c>
      <c r="H154" s="42">
        <v>1</v>
      </c>
      <c r="I154" s="36">
        <f t="shared" si="0"/>
        <v>104800</v>
      </c>
      <c r="J154" s="43" t="s">
        <v>240</v>
      </c>
      <c r="K154" s="40"/>
    </row>
    <row r="155" spans="2:11" x14ac:dyDescent="0.2">
      <c r="B155" s="39" t="s">
        <v>369</v>
      </c>
      <c r="C155" s="33" t="s">
        <v>233</v>
      </c>
      <c r="D155" s="40" t="s">
        <v>32</v>
      </c>
      <c r="E155" s="40" t="s">
        <v>235</v>
      </c>
      <c r="F155" s="40" t="s">
        <v>28</v>
      </c>
      <c r="G155" s="41">
        <v>20000</v>
      </c>
      <c r="H155" s="42">
        <v>1</v>
      </c>
      <c r="I155" s="36">
        <f t="shared" si="0"/>
        <v>20000</v>
      </c>
      <c r="J155" s="43" t="s">
        <v>241</v>
      </c>
      <c r="K155" s="40"/>
    </row>
    <row r="156" spans="2:11" x14ac:dyDescent="0.2">
      <c r="B156" s="39" t="s">
        <v>369</v>
      </c>
      <c r="C156" s="33" t="s">
        <v>233</v>
      </c>
      <c r="D156" s="40" t="s">
        <v>53</v>
      </c>
      <c r="E156" s="40" t="s">
        <v>235</v>
      </c>
      <c r="F156" s="40" t="s">
        <v>28</v>
      </c>
      <c r="G156" s="41">
        <v>16200</v>
      </c>
      <c r="H156" s="42">
        <v>1</v>
      </c>
      <c r="I156" s="36">
        <f t="shared" si="0"/>
        <v>16200</v>
      </c>
      <c r="J156" s="43" t="s">
        <v>242</v>
      </c>
      <c r="K156" s="40"/>
    </row>
    <row r="157" spans="2:11" x14ac:dyDescent="0.2">
      <c r="B157" s="39" t="s">
        <v>369</v>
      </c>
      <c r="C157" s="33" t="s">
        <v>233</v>
      </c>
      <c r="D157" s="40" t="s">
        <v>27</v>
      </c>
      <c r="E157" s="40" t="s">
        <v>235</v>
      </c>
      <c r="F157" s="40" t="s">
        <v>28</v>
      </c>
      <c r="G157" s="41">
        <v>69200</v>
      </c>
      <c r="H157" s="42">
        <v>1</v>
      </c>
      <c r="I157" s="36">
        <f t="shared" si="0"/>
        <v>69200</v>
      </c>
      <c r="J157" s="43" t="s">
        <v>243</v>
      </c>
      <c r="K157" s="40"/>
    </row>
    <row r="158" spans="2:11" x14ac:dyDescent="0.2">
      <c r="B158" s="39" t="s">
        <v>369</v>
      </c>
      <c r="C158" s="33" t="s">
        <v>233</v>
      </c>
      <c r="D158" s="40" t="s">
        <v>72</v>
      </c>
      <c r="E158" s="40" t="s">
        <v>235</v>
      </c>
      <c r="F158" s="40" t="s">
        <v>28</v>
      </c>
      <c r="G158" s="41">
        <v>84900</v>
      </c>
      <c r="H158" s="42">
        <v>1</v>
      </c>
      <c r="I158" s="36">
        <f t="shared" si="0"/>
        <v>84900</v>
      </c>
      <c r="J158" s="43" t="s">
        <v>244</v>
      </c>
      <c r="K158" s="40"/>
    </row>
    <row r="159" spans="2:11" x14ac:dyDescent="0.2">
      <c r="B159" s="39" t="s">
        <v>369</v>
      </c>
      <c r="C159" s="33" t="s">
        <v>273</v>
      </c>
      <c r="D159" s="40" t="s">
        <v>27</v>
      </c>
      <c r="E159" s="40" t="s">
        <v>274</v>
      </c>
      <c r="F159" s="40" t="s">
        <v>275</v>
      </c>
      <c r="G159" s="41">
        <v>26000</v>
      </c>
      <c r="H159" s="42">
        <v>1</v>
      </c>
      <c r="I159" s="36">
        <f t="shared" si="0"/>
        <v>26000</v>
      </c>
      <c r="J159" s="43" t="s">
        <v>276</v>
      </c>
      <c r="K159" s="40"/>
    </row>
    <row r="160" spans="2:11" x14ac:dyDescent="0.2">
      <c r="B160" s="39" t="s">
        <v>369</v>
      </c>
      <c r="C160" s="33" t="s">
        <v>257</v>
      </c>
      <c r="D160" s="40" t="s">
        <v>27</v>
      </c>
      <c r="E160" s="40" t="s">
        <v>246</v>
      </c>
      <c r="F160" s="40" t="s">
        <v>28</v>
      </c>
      <c r="G160" s="41">
        <v>23200</v>
      </c>
      <c r="H160" s="42">
        <v>1</v>
      </c>
      <c r="I160" s="36">
        <f t="shared" si="0"/>
        <v>23200</v>
      </c>
      <c r="J160" s="43" t="s">
        <v>248</v>
      </c>
      <c r="K160" s="40"/>
    </row>
    <row r="161" spans="2:11" x14ac:dyDescent="0.2">
      <c r="B161" s="39" t="s">
        <v>369</v>
      </c>
      <c r="C161" s="33" t="s">
        <v>257</v>
      </c>
      <c r="D161" s="40" t="s">
        <v>27</v>
      </c>
      <c r="E161" s="40" t="s">
        <v>246</v>
      </c>
      <c r="F161" s="40" t="s">
        <v>100</v>
      </c>
      <c r="G161" s="41">
        <v>42000</v>
      </c>
      <c r="H161" s="42">
        <v>1</v>
      </c>
      <c r="I161" s="36">
        <f t="shared" si="0"/>
        <v>42000</v>
      </c>
      <c r="J161" s="43" t="s">
        <v>249</v>
      </c>
      <c r="K161" s="40" t="s">
        <v>250</v>
      </c>
    </row>
    <row r="162" spans="2:11" x14ac:dyDescent="0.2">
      <c r="B162" s="39" t="s">
        <v>369</v>
      </c>
      <c r="C162" s="33" t="s">
        <v>257</v>
      </c>
      <c r="D162" s="40" t="s">
        <v>27</v>
      </c>
      <c r="E162" s="40" t="s">
        <v>246</v>
      </c>
      <c r="F162" s="40" t="s">
        <v>219</v>
      </c>
      <c r="G162" s="41">
        <v>19200</v>
      </c>
      <c r="H162" s="42">
        <v>1</v>
      </c>
      <c r="I162" s="36">
        <f t="shared" si="0"/>
        <v>19200</v>
      </c>
      <c r="J162" s="43" t="s">
        <v>251</v>
      </c>
      <c r="K162" s="40"/>
    </row>
    <row r="163" spans="2:11" x14ac:dyDescent="0.2">
      <c r="B163" s="39" t="s">
        <v>369</v>
      </c>
      <c r="C163" s="33" t="s">
        <v>257</v>
      </c>
      <c r="D163" s="40" t="s">
        <v>80</v>
      </c>
      <c r="E163" s="40" t="s">
        <v>246</v>
      </c>
      <c r="F163" s="40" t="s">
        <v>28</v>
      </c>
      <c r="G163" s="41">
        <v>70200</v>
      </c>
      <c r="H163" s="42">
        <v>1</v>
      </c>
      <c r="I163" s="36">
        <f t="shared" si="0"/>
        <v>70200</v>
      </c>
      <c r="J163" s="43" t="s">
        <v>252</v>
      </c>
      <c r="K163" s="40"/>
    </row>
    <row r="164" spans="2:11" x14ac:dyDescent="0.2">
      <c r="B164" s="39" t="s">
        <v>369</v>
      </c>
      <c r="C164" s="33" t="s">
        <v>257</v>
      </c>
      <c r="D164" s="40" t="s">
        <v>108</v>
      </c>
      <c r="E164" s="40" t="s">
        <v>246</v>
      </c>
      <c r="F164" s="40" t="s">
        <v>28</v>
      </c>
      <c r="G164" s="41">
        <v>10600</v>
      </c>
      <c r="H164" s="42">
        <v>1</v>
      </c>
      <c r="I164" s="36">
        <f t="shared" si="0"/>
        <v>10600</v>
      </c>
      <c r="J164" s="43" t="s">
        <v>253</v>
      </c>
      <c r="K164" s="40"/>
    </row>
    <row r="165" spans="2:11" x14ac:dyDescent="0.2">
      <c r="B165" s="39" t="s">
        <v>369</v>
      </c>
      <c r="C165" s="33" t="s">
        <v>257</v>
      </c>
      <c r="D165" s="40" t="s">
        <v>113</v>
      </c>
      <c r="E165" s="40" t="s">
        <v>246</v>
      </c>
      <c r="F165" s="40" t="s">
        <v>247</v>
      </c>
      <c r="G165" s="41">
        <v>2400</v>
      </c>
      <c r="H165" s="42">
        <v>1</v>
      </c>
      <c r="I165" s="36">
        <f t="shared" si="0"/>
        <v>2400</v>
      </c>
      <c r="J165" s="43" t="s">
        <v>254</v>
      </c>
      <c r="K165" s="40"/>
    </row>
    <row r="166" spans="2:11" x14ac:dyDescent="0.2">
      <c r="B166" s="39" t="s">
        <v>369</v>
      </c>
      <c r="C166" s="33" t="s">
        <v>286</v>
      </c>
      <c r="D166" s="40" t="s">
        <v>53</v>
      </c>
      <c r="E166" s="40" t="s">
        <v>287</v>
      </c>
      <c r="F166" s="40" t="s">
        <v>288</v>
      </c>
      <c r="G166" s="41">
        <v>6500000</v>
      </c>
      <c r="H166" s="42">
        <v>1</v>
      </c>
      <c r="I166" s="36">
        <f t="shared" si="0"/>
        <v>6500000</v>
      </c>
      <c r="J166" s="43" t="s">
        <v>175</v>
      </c>
      <c r="K166" s="40" t="s">
        <v>396</v>
      </c>
    </row>
    <row r="167" spans="2:11" x14ac:dyDescent="0.2">
      <c r="B167" s="39" t="s">
        <v>369</v>
      </c>
      <c r="C167" s="33" t="s">
        <v>258</v>
      </c>
      <c r="D167" s="40" t="s">
        <v>53</v>
      </c>
      <c r="E167" s="40" t="s">
        <v>256</v>
      </c>
      <c r="F167" s="40" t="s">
        <v>28</v>
      </c>
      <c r="G167" s="41">
        <v>21000</v>
      </c>
      <c r="H167" s="42">
        <v>1</v>
      </c>
      <c r="I167" s="36">
        <f t="shared" si="0"/>
        <v>21000</v>
      </c>
      <c r="J167" s="43" t="s">
        <v>260</v>
      </c>
      <c r="K167" s="40"/>
    </row>
    <row r="168" spans="2:11" x14ac:dyDescent="0.2">
      <c r="B168" s="39" t="s">
        <v>369</v>
      </c>
      <c r="C168" s="33" t="s">
        <v>258</v>
      </c>
      <c r="D168" s="40" t="s">
        <v>83</v>
      </c>
      <c r="E168" s="40" t="s">
        <v>256</v>
      </c>
      <c r="F168" s="40" t="s">
        <v>28</v>
      </c>
      <c r="G168" s="41">
        <v>19200</v>
      </c>
      <c r="H168" s="42">
        <v>1</v>
      </c>
      <c r="I168" s="36">
        <f t="shared" si="0"/>
        <v>19200</v>
      </c>
      <c r="J168" s="43" t="s">
        <v>261</v>
      </c>
      <c r="K168" s="40"/>
    </row>
    <row r="169" spans="2:11" x14ac:dyDescent="0.2">
      <c r="B169" s="39" t="s">
        <v>369</v>
      </c>
      <c r="C169" s="33" t="s">
        <v>258</v>
      </c>
      <c r="D169" s="40" t="s">
        <v>113</v>
      </c>
      <c r="E169" s="40" t="s">
        <v>256</v>
      </c>
      <c r="F169" s="40" t="s">
        <v>28</v>
      </c>
      <c r="G169" s="41">
        <v>27900</v>
      </c>
      <c r="H169" s="42">
        <v>1</v>
      </c>
      <c r="I169" s="36">
        <f t="shared" si="0"/>
        <v>27900</v>
      </c>
      <c r="J169" s="43" t="s">
        <v>262</v>
      </c>
      <c r="K169" s="40"/>
    </row>
    <row r="170" spans="2:11" x14ac:dyDescent="0.2">
      <c r="B170" s="39" t="s">
        <v>369</v>
      </c>
      <c r="C170" s="33" t="s">
        <v>258</v>
      </c>
      <c r="D170" s="40" t="s">
        <v>77</v>
      </c>
      <c r="E170" s="40" t="s">
        <v>256</v>
      </c>
      <c r="F170" s="40" t="s">
        <v>28</v>
      </c>
      <c r="G170" s="41">
        <v>36600</v>
      </c>
      <c r="H170" s="42">
        <v>1</v>
      </c>
      <c r="I170" s="36">
        <f t="shared" si="0"/>
        <v>36600</v>
      </c>
      <c r="J170" s="43" t="s">
        <v>263</v>
      </c>
      <c r="K170" s="40"/>
    </row>
    <row r="171" spans="2:11" x14ac:dyDescent="0.2">
      <c r="B171" s="39" t="s">
        <v>369</v>
      </c>
      <c r="C171" s="33" t="s">
        <v>258</v>
      </c>
      <c r="D171" s="40" t="s">
        <v>80</v>
      </c>
      <c r="E171" s="40" t="s">
        <v>256</v>
      </c>
      <c r="F171" s="40" t="s">
        <v>28</v>
      </c>
      <c r="G171" s="41">
        <v>40600</v>
      </c>
      <c r="H171" s="42">
        <v>1</v>
      </c>
      <c r="I171" s="36">
        <f t="shared" si="0"/>
        <v>40600</v>
      </c>
      <c r="J171" s="43" t="s">
        <v>400</v>
      </c>
      <c r="K171" s="40"/>
    </row>
    <row r="172" spans="2:11" x14ac:dyDescent="0.2">
      <c r="B172" s="39" t="s">
        <v>369</v>
      </c>
      <c r="C172" s="33" t="s">
        <v>258</v>
      </c>
      <c r="D172" s="40" t="s">
        <v>78</v>
      </c>
      <c r="E172" s="40" t="s">
        <v>256</v>
      </c>
      <c r="F172" s="40" t="s">
        <v>28</v>
      </c>
      <c r="G172" s="70">
        <v>40000</v>
      </c>
      <c r="H172" s="42">
        <v>1</v>
      </c>
      <c r="I172" s="36">
        <f t="shared" si="0"/>
        <v>40000</v>
      </c>
      <c r="J172" s="43" t="s">
        <v>264</v>
      </c>
      <c r="K172" s="40"/>
    </row>
    <row r="173" spans="2:11" x14ac:dyDescent="0.2">
      <c r="B173" s="39" t="s">
        <v>369</v>
      </c>
      <c r="C173" s="33" t="s">
        <v>258</v>
      </c>
      <c r="D173" s="40" t="s">
        <v>255</v>
      </c>
      <c r="E173" s="40" t="s">
        <v>256</v>
      </c>
      <c r="F173" s="40" t="s">
        <v>28</v>
      </c>
      <c r="G173" s="70">
        <v>22700</v>
      </c>
      <c r="H173" s="42">
        <v>1</v>
      </c>
      <c r="I173" s="36">
        <f t="shared" si="0"/>
        <v>22700</v>
      </c>
      <c r="J173" s="43" t="s">
        <v>265</v>
      </c>
      <c r="K173" s="40"/>
    </row>
    <row r="174" spans="2:11" x14ac:dyDescent="0.2">
      <c r="B174" s="39" t="s">
        <v>369</v>
      </c>
      <c r="C174" s="33" t="s">
        <v>258</v>
      </c>
      <c r="D174" s="40" t="s">
        <v>108</v>
      </c>
      <c r="E174" s="40" t="s">
        <v>256</v>
      </c>
      <c r="F174" s="40" t="s">
        <v>28</v>
      </c>
      <c r="G174" s="41">
        <v>47400</v>
      </c>
      <c r="H174" s="42">
        <v>1</v>
      </c>
      <c r="I174" s="36">
        <f t="shared" si="0"/>
        <v>47400</v>
      </c>
      <c r="J174" s="43" t="s">
        <v>266</v>
      </c>
      <c r="K174" s="40"/>
    </row>
    <row r="175" spans="2:11" x14ac:dyDescent="0.2">
      <c r="B175" s="39" t="s">
        <v>369</v>
      </c>
      <c r="C175" s="33" t="s">
        <v>258</v>
      </c>
      <c r="D175" s="40" t="s">
        <v>27</v>
      </c>
      <c r="E175" s="40" t="s">
        <v>256</v>
      </c>
      <c r="F175" s="40" t="s">
        <v>28</v>
      </c>
      <c r="G175" s="41">
        <v>36400</v>
      </c>
      <c r="H175" s="42">
        <v>1</v>
      </c>
      <c r="I175" s="36">
        <f t="shared" si="0"/>
        <v>36400</v>
      </c>
      <c r="J175" s="43" t="s">
        <v>267</v>
      </c>
      <c r="K175" s="40"/>
    </row>
    <row r="176" spans="2:11" x14ac:dyDescent="0.2">
      <c r="B176" s="39" t="s">
        <v>369</v>
      </c>
      <c r="C176" s="33" t="s">
        <v>306</v>
      </c>
      <c r="D176" s="40" t="s">
        <v>43</v>
      </c>
      <c r="E176" s="40"/>
      <c r="F176" s="40" t="s">
        <v>306</v>
      </c>
      <c r="G176" s="41">
        <v>44000</v>
      </c>
      <c r="H176" s="42">
        <v>1</v>
      </c>
      <c r="I176" s="36">
        <f t="shared" si="0"/>
        <v>44000</v>
      </c>
      <c r="J176" s="43" t="s">
        <v>308</v>
      </c>
      <c r="K176" s="40" t="s">
        <v>307</v>
      </c>
    </row>
    <row r="177" spans="2:11" x14ac:dyDescent="0.2">
      <c r="B177" s="39" t="s">
        <v>369</v>
      </c>
      <c r="C177" s="33" t="s">
        <v>259</v>
      </c>
      <c r="D177" s="40" t="s">
        <v>81</v>
      </c>
      <c r="E177" s="40" t="s">
        <v>268</v>
      </c>
      <c r="F177" s="40" t="s">
        <v>28</v>
      </c>
      <c r="G177" s="41">
        <v>17400</v>
      </c>
      <c r="H177" s="42">
        <v>1</v>
      </c>
      <c r="I177" s="36">
        <f t="shared" si="0"/>
        <v>17400</v>
      </c>
      <c r="J177" s="43" t="s">
        <v>277</v>
      </c>
      <c r="K177" s="40"/>
    </row>
    <row r="178" spans="2:11" x14ac:dyDescent="0.2">
      <c r="B178" s="39" t="s">
        <v>369</v>
      </c>
      <c r="C178" s="33" t="s">
        <v>259</v>
      </c>
      <c r="D178" s="40" t="s">
        <v>83</v>
      </c>
      <c r="E178" s="40" t="s">
        <v>268</v>
      </c>
      <c r="F178" s="40" t="s">
        <v>28</v>
      </c>
      <c r="G178" s="41">
        <v>10600</v>
      </c>
      <c r="H178" s="42">
        <v>1</v>
      </c>
      <c r="I178" s="36">
        <f t="shared" si="0"/>
        <v>10600</v>
      </c>
      <c r="J178" s="43" t="s">
        <v>278</v>
      </c>
      <c r="K178" s="40"/>
    </row>
    <row r="179" spans="2:11" x14ac:dyDescent="0.2">
      <c r="B179" s="39" t="s">
        <v>369</v>
      </c>
      <c r="C179" s="33" t="s">
        <v>259</v>
      </c>
      <c r="D179" s="40" t="s">
        <v>113</v>
      </c>
      <c r="E179" s="40" t="s">
        <v>268</v>
      </c>
      <c r="F179" s="40" t="s">
        <v>28</v>
      </c>
      <c r="G179" s="41">
        <v>10600</v>
      </c>
      <c r="H179" s="42">
        <v>1</v>
      </c>
      <c r="I179" s="36">
        <f t="shared" si="0"/>
        <v>10600</v>
      </c>
      <c r="J179" s="43" t="s">
        <v>279</v>
      </c>
      <c r="K179" s="40"/>
    </row>
    <row r="180" spans="2:11" x14ac:dyDescent="0.2">
      <c r="B180" s="39" t="s">
        <v>369</v>
      </c>
      <c r="C180" s="33" t="s">
        <v>259</v>
      </c>
      <c r="D180" s="40" t="s">
        <v>77</v>
      </c>
      <c r="E180" s="40" t="s">
        <v>268</v>
      </c>
      <c r="F180" s="40" t="s">
        <v>28</v>
      </c>
      <c r="G180" s="41">
        <v>36600</v>
      </c>
      <c r="H180" s="42">
        <v>1</v>
      </c>
      <c r="I180" s="36">
        <f t="shared" si="0"/>
        <v>36600</v>
      </c>
      <c r="J180" s="43" t="s">
        <v>280</v>
      </c>
      <c r="K180" s="40"/>
    </row>
    <row r="181" spans="2:11" x14ac:dyDescent="0.2">
      <c r="B181" s="39" t="s">
        <v>369</v>
      </c>
      <c r="C181" s="33" t="s">
        <v>259</v>
      </c>
      <c r="D181" s="40" t="s">
        <v>80</v>
      </c>
      <c r="E181" s="40" t="s">
        <v>268</v>
      </c>
      <c r="F181" s="40" t="s">
        <v>28</v>
      </c>
      <c r="G181" s="41">
        <v>46200</v>
      </c>
      <c r="H181" s="42">
        <v>1</v>
      </c>
      <c r="I181" s="36">
        <f t="shared" si="0"/>
        <v>46200</v>
      </c>
      <c r="J181" s="43" t="s">
        <v>281</v>
      </c>
      <c r="K181" s="40"/>
    </row>
    <row r="182" spans="2:11" x14ac:dyDescent="0.2">
      <c r="B182" s="39" t="s">
        <v>369</v>
      </c>
      <c r="C182" s="33" t="s">
        <v>259</v>
      </c>
      <c r="D182" s="40" t="s">
        <v>78</v>
      </c>
      <c r="E182" s="40" t="s">
        <v>268</v>
      </c>
      <c r="F182" s="40" t="s">
        <v>28</v>
      </c>
      <c r="G182" s="41">
        <v>30300</v>
      </c>
      <c r="H182" s="42">
        <v>1</v>
      </c>
      <c r="I182" s="36">
        <f t="shared" si="0"/>
        <v>30300</v>
      </c>
      <c r="J182" s="43" t="s">
        <v>282</v>
      </c>
      <c r="K182" s="40"/>
    </row>
    <row r="183" spans="2:11" x14ac:dyDescent="0.2">
      <c r="B183" s="39" t="s">
        <v>369</v>
      </c>
      <c r="C183" s="33" t="s">
        <v>259</v>
      </c>
      <c r="D183" s="40" t="s">
        <v>255</v>
      </c>
      <c r="E183" s="40" t="s">
        <v>268</v>
      </c>
      <c r="F183" s="40" t="s">
        <v>28</v>
      </c>
      <c r="G183" s="41">
        <v>25400</v>
      </c>
      <c r="H183" s="42">
        <v>1</v>
      </c>
      <c r="I183" s="36">
        <f t="shared" si="0"/>
        <v>25400</v>
      </c>
      <c r="J183" s="43" t="s">
        <v>283</v>
      </c>
      <c r="K183" s="40"/>
    </row>
    <row r="184" spans="2:11" x14ac:dyDescent="0.2">
      <c r="B184" s="39" t="s">
        <v>369</v>
      </c>
      <c r="C184" s="33" t="s">
        <v>259</v>
      </c>
      <c r="D184" s="40" t="s">
        <v>108</v>
      </c>
      <c r="E184" s="40" t="s">
        <v>268</v>
      </c>
      <c r="F184" s="40" t="s">
        <v>28</v>
      </c>
      <c r="G184" s="41">
        <v>16500</v>
      </c>
      <c r="H184" s="42">
        <v>1</v>
      </c>
      <c r="I184" s="36">
        <f t="shared" si="0"/>
        <v>16500</v>
      </c>
      <c r="J184" s="43" t="s">
        <v>284</v>
      </c>
      <c r="K184" s="40"/>
    </row>
    <row r="185" spans="2:11" x14ac:dyDescent="0.2">
      <c r="B185" s="39" t="s">
        <v>369</v>
      </c>
      <c r="C185" s="33" t="s">
        <v>259</v>
      </c>
      <c r="D185" s="40" t="s">
        <v>76</v>
      </c>
      <c r="E185" s="40" t="s">
        <v>268</v>
      </c>
      <c r="F185" s="40" t="s">
        <v>28</v>
      </c>
      <c r="G185" s="41">
        <v>40500</v>
      </c>
      <c r="H185" s="42">
        <v>1</v>
      </c>
      <c r="I185" s="36">
        <f t="shared" ref="I185:I226" si="1">G185*H185</f>
        <v>40500</v>
      </c>
      <c r="J185" s="43" t="s">
        <v>285</v>
      </c>
      <c r="K185" s="40"/>
    </row>
    <row r="186" spans="2:11" x14ac:dyDescent="0.2">
      <c r="B186" s="39" t="s">
        <v>369</v>
      </c>
      <c r="C186" s="33" t="s">
        <v>269</v>
      </c>
      <c r="D186" s="40" t="s">
        <v>27</v>
      </c>
      <c r="E186" s="40" t="s">
        <v>270</v>
      </c>
      <c r="F186" s="40" t="s">
        <v>28</v>
      </c>
      <c r="G186" s="41">
        <v>96400</v>
      </c>
      <c r="H186" s="42">
        <v>1</v>
      </c>
      <c r="I186" s="36">
        <f t="shared" si="1"/>
        <v>96400</v>
      </c>
      <c r="J186" s="43" t="s">
        <v>299</v>
      </c>
      <c r="K186" s="40"/>
    </row>
    <row r="187" spans="2:11" x14ac:dyDescent="0.2">
      <c r="B187" s="39" t="s">
        <v>369</v>
      </c>
      <c r="C187" s="33" t="s">
        <v>269</v>
      </c>
      <c r="D187" s="40" t="s">
        <v>78</v>
      </c>
      <c r="E187" s="40" t="s">
        <v>270</v>
      </c>
      <c r="F187" s="40" t="s">
        <v>28</v>
      </c>
      <c r="G187" s="41">
        <v>94200</v>
      </c>
      <c r="H187" s="42">
        <v>1</v>
      </c>
      <c r="I187" s="36">
        <f t="shared" si="1"/>
        <v>94200</v>
      </c>
      <c r="J187" s="43" t="s">
        <v>300</v>
      </c>
      <c r="K187" s="40"/>
    </row>
    <row r="188" spans="2:11" x14ac:dyDescent="0.2">
      <c r="B188" s="39" t="s">
        <v>369</v>
      </c>
      <c r="C188" s="33" t="s">
        <v>269</v>
      </c>
      <c r="D188" s="40" t="s">
        <v>83</v>
      </c>
      <c r="E188" s="40" t="s">
        <v>270</v>
      </c>
      <c r="F188" s="40" t="s">
        <v>28</v>
      </c>
      <c r="G188" s="41">
        <v>64000</v>
      </c>
      <c r="H188" s="42">
        <v>1</v>
      </c>
      <c r="I188" s="36">
        <f t="shared" si="1"/>
        <v>64000</v>
      </c>
      <c r="J188" s="43" t="s">
        <v>301</v>
      </c>
      <c r="K188" s="40"/>
    </row>
    <row r="189" spans="2:11" x14ac:dyDescent="0.2">
      <c r="B189" s="39" t="s">
        <v>369</v>
      </c>
      <c r="C189" s="33" t="s">
        <v>269</v>
      </c>
      <c r="D189" s="40" t="s">
        <v>77</v>
      </c>
      <c r="E189" s="40" t="s">
        <v>270</v>
      </c>
      <c r="F189" s="40" t="s">
        <v>28</v>
      </c>
      <c r="G189" s="41">
        <v>68700</v>
      </c>
      <c r="H189" s="42">
        <v>1</v>
      </c>
      <c r="I189" s="36">
        <f t="shared" si="1"/>
        <v>68700</v>
      </c>
      <c r="J189" s="43" t="s">
        <v>401</v>
      </c>
      <c r="K189" s="40"/>
    </row>
    <row r="190" spans="2:11" x14ac:dyDescent="0.2">
      <c r="B190" s="39" t="s">
        <v>369</v>
      </c>
      <c r="C190" s="33" t="s">
        <v>269</v>
      </c>
      <c r="D190" s="40" t="s">
        <v>81</v>
      </c>
      <c r="E190" s="40" t="s">
        <v>270</v>
      </c>
      <c r="F190" s="40" t="s">
        <v>28</v>
      </c>
      <c r="G190" s="41">
        <v>65600</v>
      </c>
      <c r="H190" s="42">
        <v>1</v>
      </c>
      <c r="I190" s="36">
        <f t="shared" si="1"/>
        <v>65600</v>
      </c>
      <c r="J190" s="43" t="s">
        <v>302</v>
      </c>
      <c r="K190" s="40"/>
    </row>
    <row r="191" spans="2:11" x14ac:dyDescent="0.2">
      <c r="B191" s="39" t="s">
        <v>369</v>
      </c>
      <c r="C191" s="33" t="s">
        <v>269</v>
      </c>
      <c r="D191" s="40" t="s">
        <v>108</v>
      </c>
      <c r="E191" s="40" t="s">
        <v>270</v>
      </c>
      <c r="F191" s="40" t="s">
        <v>28</v>
      </c>
      <c r="G191" s="41">
        <v>38700</v>
      </c>
      <c r="H191" s="42">
        <v>1</v>
      </c>
      <c r="I191" s="36">
        <f t="shared" si="1"/>
        <v>38700</v>
      </c>
      <c r="J191" s="43" t="s">
        <v>303</v>
      </c>
      <c r="K191" s="40"/>
    </row>
    <row r="192" spans="2:11" x14ac:dyDescent="0.2">
      <c r="B192" s="39" t="s">
        <v>369</v>
      </c>
      <c r="C192" s="33" t="s">
        <v>269</v>
      </c>
      <c r="D192" s="40" t="s">
        <v>255</v>
      </c>
      <c r="E192" s="40" t="s">
        <v>270</v>
      </c>
      <c r="F192" s="40" t="s">
        <v>28</v>
      </c>
      <c r="G192" s="41">
        <v>40000</v>
      </c>
      <c r="H192" s="42">
        <v>1</v>
      </c>
      <c r="I192" s="36">
        <f t="shared" si="1"/>
        <v>40000</v>
      </c>
      <c r="J192" s="43" t="s">
        <v>304</v>
      </c>
      <c r="K192" s="40"/>
    </row>
    <row r="193" spans="2:11" x14ac:dyDescent="0.2">
      <c r="B193" s="39" t="s">
        <v>369</v>
      </c>
      <c r="C193" s="33" t="s">
        <v>271</v>
      </c>
      <c r="D193" s="40" t="s">
        <v>126</v>
      </c>
      <c r="E193" s="40" t="s">
        <v>272</v>
      </c>
      <c r="F193" s="40" t="s">
        <v>28</v>
      </c>
      <c r="G193" s="41">
        <v>29200</v>
      </c>
      <c r="H193" s="42">
        <v>1</v>
      </c>
      <c r="I193" s="36">
        <f t="shared" si="1"/>
        <v>29200</v>
      </c>
      <c r="J193" s="43" t="s">
        <v>305</v>
      </c>
      <c r="K193" s="40"/>
    </row>
    <row r="194" spans="2:11" x14ac:dyDescent="0.2">
      <c r="B194" s="39" t="s">
        <v>369</v>
      </c>
      <c r="C194" s="33" t="s">
        <v>271</v>
      </c>
      <c r="D194" s="40" t="s">
        <v>35</v>
      </c>
      <c r="E194" s="40" t="s">
        <v>272</v>
      </c>
      <c r="F194" s="40" t="s">
        <v>28</v>
      </c>
      <c r="G194" s="41">
        <v>72400</v>
      </c>
      <c r="H194" s="42">
        <v>1</v>
      </c>
      <c r="I194" s="36">
        <f t="shared" si="1"/>
        <v>72400</v>
      </c>
      <c r="J194" s="43" t="s">
        <v>290</v>
      </c>
      <c r="K194" s="40"/>
    </row>
    <row r="195" spans="2:11" x14ac:dyDescent="0.2">
      <c r="B195" s="39" t="s">
        <v>369</v>
      </c>
      <c r="C195" s="33" t="s">
        <v>271</v>
      </c>
      <c r="D195" s="40" t="s">
        <v>43</v>
      </c>
      <c r="E195" s="40" t="s">
        <v>272</v>
      </c>
      <c r="F195" s="40" t="s">
        <v>28</v>
      </c>
      <c r="G195" s="41">
        <v>62400</v>
      </c>
      <c r="H195" s="42">
        <v>1</v>
      </c>
      <c r="I195" s="36">
        <f t="shared" si="1"/>
        <v>62400</v>
      </c>
      <c r="J195" s="43" t="s">
        <v>289</v>
      </c>
      <c r="K195" s="40"/>
    </row>
    <row r="196" spans="2:11" x14ac:dyDescent="0.2">
      <c r="B196" s="39" t="s">
        <v>369</v>
      </c>
      <c r="C196" s="33" t="s">
        <v>271</v>
      </c>
      <c r="D196" s="40" t="s">
        <v>27</v>
      </c>
      <c r="E196" s="40" t="s">
        <v>272</v>
      </c>
      <c r="F196" s="40" t="s">
        <v>28</v>
      </c>
      <c r="G196" s="41">
        <v>34700</v>
      </c>
      <c r="H196" s="42">
        <v>1</v>
      </c>
      <c r="I196" s="36">
        <f t="shared" si="1"/>
        <v>34700</v>
      </c>
      <c r="J196" s="43" t="s">
        <v>292</v>
      </c>
      <c r="K196" s="40"/>
    </row>
    <row r="197" spans="2:11" x14ac:dyDescent="0.2">
      <c r="B197" s="39" t="s">
        <v>369</v>
      </c>
      <c r="C197" s="33" t="s">
        <v>271</v>
      </c>
      <c r="D197" s="40" t="s">
        <v>53</v>
      </c>
      <c r="E197" s="40" t="s">
        <v>272</v>
      </c>
      <c r="F197" s="40" t="s">
        <v>28</v>
      </c>
      <c r="G197" s="41">
        <v>21000</v>
      </c>
      <c r="H197" s="42">
        <v>1</v>
      </c>
      <c r="I197" s="36">
        <f t="shared" si="1"/>
        <v>21000</v>
      </c>
      <c r="J197" s="43" t="s">
        <v>293</v>
      </c>
      <c r="K197" s="40"/>
    </row>
    <row r="198" spans="2:11" x14ac:dyDescent="0.2">
      <c r="B198" s="39" t="s">
        <v>369</v>
      </c>
      <c r="C198" s="33" t="s">
        <v>271</v>
      </c>
      <c r="D198" s="40" t="s">
        <v>31</v>
      </c>
      <c r="E198" s="40" t="s">
        <v>272</v>
      </c>
      <c r="F198" s="40" t="s">
        <v>28</v>
      </c>
      <c r="G198" s="41">
        <v>16300</v>
      </c>
      <c r="H198" s="42">
        <v>1</v>
      </c>
      <c r="I198" s="36">
        <f t="shared" si="1"/>
        <v>16300</v>
      </c>
      <c r="J198" s="43" t="s">
        <v>291</v>
      </c>
      <c r="K198" s="40"/>
    </row>
    <row r="199" spans="2:11" x14ac:dyDescent="0.2">
      <c r="B199" s="39" t="s">
        <v>369</v>
      </c>
      <c r="C199" s="33" t="s">
        <v>271</v>
      </c>
      <c r="D199" s="40" t="s">
        <v>72</v>
      </c>
      <c r="E199" s="40" t="s">
        <v>272</v>
      </c>
      <c r="F199" s="40" t="s">
        <v>28</v>
      </c>
      <c r="G199" s="41">
        <v>48900</v>
      </c>
      <c r="H199" s="42">
        <v>1</v>
      </c>
      <c r="I199" s="36">
        <f t="shared" si="1"/>
        <v>48900</v>
      </c>
      <c r="J199" s="43" t="s">
        <v>294</v>
      </c>
      <c r="K199" s="40"/>
    </row>
    <row r="200" spans="2:11" x14ac:dyDescent="0.2">
      <c r="B200" s="39" t="s">
        <v>369</v>
      </c>
      <c r="C200" s="33" t="s">
        <v>298</v>
      </c>
      <c r="D200" s="40" t="s">
        <v>50</v>
      </c>
      <c r="E200" s="40" t="s">
        <v>272</v>
      </c>
      <c r="F200" s="40" t="s">
        <v>28</v>
      </c>
      <c r="G200" s="41">
        <v>52100</v>
      </c>
      <c r="H200" s="42">
        <v>1</v>
      </c>
      <c r="I200" s="36">
        <f t="shared" si="1"/>
        <v>52100</v>
      </c>
      <c r="J200" s="43" t="s">
        <v>297</v>
      </c>
      <c r="K200" s="40"/>
    </row>
    <row r="201" spans="2:11" x14ac:dyDescent="0.2">
      <c r="B201" s="39" t="s">
        <v>369</v>
      </c>
      <c r="C201" s="33" t="s">
        <v>271</v>
      </c>
      <c r="D201" s="40" t="s">
        <v>34</v>
      </c>
      <c r="E201" s="40" t="s">
        <v>272</v>
      </c>
      <c r="F201" s="40" t="s">
        <v>28</v>
      </c>
      <c r="G201" s="41">
        <v>30200</v>
      </c>
      <c r="H201" s="42">
        <v>1</v>
      </c>
      <c r="I201" s="36">
        <f t="shared" si="1"/>
        <v>30200</v>
      </c>
      <c r="J201" s="43" t="s">
        <v>296</v>
      </c>
      <c r="K201" s="40"/>
    </row>
    <row r="202" spans="2:11" x14ac:dyDescent="0.2">
      <c r="B202" s="39" t="s">
        <v>369</v>
      </c>
      <c r="C202" s="33" t="s">
        <v>271</v>
      </c>
      <c r="D202" s="40" t="s">
        <v>31</v>
      </c>
      <c r="E202" s="40" t="s">
        <v>272</v>
      </c>
      <c r="F202" s="40" t="s">
        <v>100</v>
      </c>
      <c r="G202" s="41">
        <v>54000</v>
      </c>
      <c r="H202" s="42">
        <v>1</v>
      </c>
      <c r="I202" s="36">
        <f t="shared" si="1"/>
        <v>54000</v>
      </c>
      <c r="J202" s="43" t="s">
        <v>310</v>
      </c>
      <c r="K202" s="40" t="s">
        <v>311</v>
      </c>
    </row>
    <row r="203" spans="2:11" x14ac:dyDescent="0.2">
      <c r="B203" s="39" t="s">
        <v>369</v>
      </c>
      <c r="C203" s="33" t="s">
        <v>233</v>
      </c>
      <c r="D203" s="40" t="s">
        <v>34</v>
      </c>
      <c r="E203" s="40" t="s">
        <v>235</v>
      </c>
      <c r="F203" s="40" t="s">
        <v>28</v>
      </c>
      <c r="G203" s="41">
        <v>9900</v>
      </c>
      <c r="H203" s="42">
        <v>1</v>
      </c>
      <c r="I203" s="36">
        <f t="shared" si="1"/>
        <v>9900</v>
      </c>
      <c r="J203" s="43" t="s">
        <v>295</v>
      </c>
      <c r="K203" s="40"/>
    </row>
    <row r="204" spans="2:11" x14ac:dyDescent="0.2">
      <c r="B204" s="39" t="s">
        <v>369</v>
      </c>
      <c r="C204" s="33" t="s">
        <v>233</v>
      </c>
      <c r="D204" s="40" t="s">
        <v>33</v>
      </c>
      <c r="E204" s="40" t="s">
        <v>235</v>
      </c>
      <c r="F204" s="40" t="s">
        <v>28</v>
      </c>
      <c r="G204" s="41">
        <v>63000</v>
      </c>
      <c r="H204" s="42">
        <v>1</v>
      </c>
      <c r="I204" s="36">
        <f t="shared" si="1"/>
        <v>63000</v>
      </c>
      <c r="J204" s="43" t="s">
        <v>309</v>
      </c>
      <c r="K204" s="40"/>
    </row>
    <row r="205" spans="2:11" x14ac:dyDescent="0.2">
      <c r="B205" s="39"/>
      <c r="C205" s="33" t="s">
        <v>179</v>
      </c>
      <c r="D205" s="40" t="s">
        <v>370</v>
      </c>
      <c r="E205" s="40" t="s">
        <v>371</v>
      </c>
      <c r="F205" s="40" t="s">
        <v>247</v>
      </c>
      <c r="G205" s="41">
        <v>560000</v>
      </c>
      <c r="H205" s="42">
        <v>1</v>
      </c>
      <c r="I205" s="36">
        <f t="shared" si="1"/>
        <v>560000</v>
      </c>
      <c r="J205" s="43" t="s">
        <v>175</v>
      </c>
      <c r="K205" s="40"/>
    </row>
    <row r="206" spans="2:11" x14ac:dyDescent="0.2">
      <c r="B206" s="39" t="s">
        <v>369</v>
      </c>
      <c r="C206" s="33" t="s">
        <v>312</v>
      </c>
      <c r="D206" s="40" t="s">
        <v>31</v>
      </c>
      <c r="E206" s="40" t="s">
        <v>313</v>
      </c>
      <c r="F206" s="40" t="s">
        <v>28</v>
      </c>
      <c r="G206" s="41">
        <v>13200</v>
      </c>
      <c r="H206" s="42">
        <v>1</v>
      </c>
      <c r="I206" s="36">
        <f t="shared" si="1"/>
        <v>13200</v>
      </c>
      <c r="J206" s="43" t="s">
        <v>314</v>
      </c>
      <c r="K206" s="40"/>
    </row>
    <row r="207" spans="2:11" x14ac:dyDescent="0.2">
      <c r="B207" s="39" t="s">
        <v>369</v>
      </c>
      <c r="C207" s="33" t="s">
        <v>316</v>
      </c>
      <c r="D207" s="40" t="s">
        <v>31</v>
      </c>
      <c r="E207" s="40" t="s">
        <v>317</v>
      </c>
      <c r="F207" s="40" t="s">
        <v>28</v>
      </c>
      <c r="G207" s="41">
        <v>64000</v>
      </c>
      <c r="H207" s="42">
        <v>1</v>
      </c>
      <c r="I207" s="36">
        <f t="shared" si="1"/>
        <v>64000</v>
      </c>
      <c r="J207" s="43" t="s">
        <v>315</v>
      </c>
      <c r="K207" s="40"/>
    </row>
    <row r="208" spans="2:11" x14ac:dyDescent="0.2">
      <c r="B208" s="39" t="s">
        <v>369</v>
      </c>
      <c r="C208" s="33" t="s">
        <v>167</v>
      </c>
      <c r="D208" s="40" t="s">
        <v>31</v>
      </c>
      <c r="E208" s="40" t="s">
        <v>318</v>
      </c>
      <c r="F208" s="40" t="s">
        <v>237</v>
      </c>
      <c r="G208" s="41">
        <v>21000</v>
      </c>
      <c r="H208" s="42">
        <v>1</v>
      </c>
      <c r="I208" s="36">
        <f t="shared" si="1"/>
        <v>21000</v>
      </c>
      <c r="J208" s="43" t="s">
        <v>319</v>
      </c>
      <c r="K208" s="40" t="s">
        <v>362</v>
      </c>
    </row>
    <row r="209" spans="2:11" x14ac:dyDescent="0.2">
      <c r="B209" s="39" t="s">
        <v>369</v>
      </c>
      <c r="C209" s="33" t="s">
        <v>312</v>
      </c>
      <c r="D209" s="40" t="s">
        <v>31</v>
      </c>
      <c r="E209" s="40" t="s">
        <v>313</v>
      </c>
      <c r="F209" s="40" t="s">
        <v>100</v>
      </c>
      <c r="G209" s="41">
        <v>123500</v>
      </c>
      <c r="H209" s="42">
        <v>1</v>
      </c>
      <c r="I209" s="36">
        <f t="shared" si="1"/>
        <v>123500</v>
      </c>
      <c r="J209" s="43" t="s">
        <v>320</v>
      </c>
      <c r="K209" s="40" t="s">
        <v>326</v>
      </c>
    </row>
    <row r="210" spans="2:11" x14ac:dyDescent="0.2">
      <c r="B210" s="39" t="s">
        <v>369</v>
      </c>
      <c r="C210" s="33" t="s">
        <v>312</v>
      </c>
      <c r="D210" s="40" t="s">
        <v>126</v>
      </c>
      <c r="E210" s="40" t="s">
        <v>313</v>
      </c>
      <c r="F210" s="40" t="s">
        <v>64</v>
      </c>
      <c r="G210" s="41">
        <v>29120</v>
      </c>
      <c r="H210" s="42">
        <v>1</v>
      </c>
      <c r="I210" s="36">
        <f t="shared" si="1"/>
        <v>29120</v>
      </c>
      <c r="J210" s="43" t="s">
        <v>322</v>
      </c>
      <c r="K210" s="40"/>
    </row>
    <row r="211" spans="2:11" x14ac:dyDescent="0.2">
      <c r="B211" s="39" t="s">
        <v>369</v>
      </c>
      <c r="C211" s="33" t="s">
        <v>312</v>
      </c>
      <c r="D211" s="40" t="s">
        <v>126</v>
      </c>
      <c r="E211" s="40" t="s">
        <v>313</v>
      </c>
      <c r="F211" s="40" t="s">
        <v>28</v>
      </c>
      <c r="G211" s="41">
        <v>35000</v>
      </c>
      <c r="H211" s="42">
        <v>1</v>
      </c>
      <c r="I211" s="36">
        <f t="shared" si="1"/>
        <v>35000</v>
      </c>
      <c r="J211" s="43" t="s">
        <v>323</v>
      </c>
      <c r="K211" s="40" t="s">
        <v>324</v>
      </c>
    </row>
    <row r="212" spans="2:11" x14ac:dyDescent="0.2">
      <c r="B212" s="39" t="s">
        <v>369</v>
      </c>
      <c r="C212" s="33" t="s">
        <v>312</v>
      </c>
      <c r="D212" s="40" t="s">
        <v>126</v>
      </c>
      <c r="E212" s="40" t="s">
        <v>313</v>
      </c>
      <c r="F212" s="40" t="s">
        <v>100</v>
      </c>
      <c r="G212" s="41">
        <v>66000</v>
      </c>
      <c r="H212" s="42">
        <v>1</v>
      </c>
      <c r="I212" s="36">
        <f t="shared" si="1"/>
        <v>66000</v>
      </c>
      <c r="J212" s="43" t="s">
        <v>325</v>
      </c>
      <c r="K212" s="40" t="s">
        <v>327</v>
      </c>
    </row>
    <row r="213" spans="2:11" x14ac:dyDescent="0.2">
      <c r="B213" s="39" t="s">
        <v>369</v>
      </c>
      <c r="C213" s="33" t="s">
        <v>312</v>
      </c>
      <c r="D213" s="40" t="s">
        <v>27</v>
      </c>
      <c r="E213" s="40" t="s">
        <v>313</v>
      </c>
      <c r="F213" s="40" t="s">
        <v>28</v>
      </c>
      <c r="G213" s="41">
        <v>41000</v>
      </c>
      <c r="H213" s="42">
        <v>1</v>
      </c>
      <c r="I213" s="36">
        <f t="shared" si="1"/>
        <v>41000</v>
      </c>
      <c r="J213" s="43" t="s">
        <v>328</v>
      </c>
      <c r="K213" s="40"/>
    </row>
    <row r="214" spans="2:11" x14ac:dyDescent="0.2">
      <c r="B214" s="39" t="s">
        <v>369</v>
      </c>
      <c r="C214" s="33" t="s">
        <v>312</v>
      </c>
      <c r="D214" s="40" t="s">
        <v>329</v>
      </c>
      <c r="E214" s="40" t="s">
        <v>313</v>
      </c>
      <c r="F214" s="40" t="s">
        <v>28</v>
      </c>
      <c r="G214" s="41">
        <v>45100</v>
      </c>
      <c r="H214" s="42">
        <v>1</v>
      </c>
      <c r="I214" s="36">
        <f t="shared" si="1"/>
        <v>45100</v>
      </c>
      <c r="J214" s="43" t="s">
        <v>330</v>
      </c>
      <c r="K214" s="40"/>
    </row>
    <row r="215" spans="2:11" x14ac:dyDescent="0.2">
      <c r="B215" s="39" t="s">
        <v>369</v>
      </c>
      <c r="C215" s="33" t="s">
        <v>312</v>
      </c>
      <c r="D215" s="40" t="s">
        <v>50</v>
      </c>
      <c r="E215" s="40" t="s">
        <v>313</v>
      </c>
      <c r="F215" s="40" t="s">
        <v>28</v>
      </c>
      <c r="G215" s="41">
        <v>37300</v>
      </c>
      <c r="H215" s="42">
        <v>1</v>
      </c>
      <c r="I215" s="36">
        <f t="shared" si="1"/>
        <v>37300</v>
      </c>
      <c r="J215" s="43" t="s">
        <v>331</v>
      </c>
      <c r="K215" s="40"/>
    </row>
    <row r="216" spans="2:11" x14ac:dyDescent="0.2">
      <c r="B216" s="39" t="s">
        <v>369</v>
      </c>
      <c r="C216" s="33" t="s">
        <v>312</v>
      </c>
      <c r="D216" s="40" t="s">
        <v>76</v>
      </c>
      <c r="E216" s="40" t="s">
        <v>313</v>
      </c>
      <c r="F216" s="40" t="s">
        <v>28</v>
      </c>
      <c r="G216" s="41">
        <v>37300</v>
      </c>
      <c r="H216" s="42">
        <v>1</v>
      </c>
      <c r="I216" s="36">
        <f t="shared" si="1"/>
        <v>37300</v>
      </c>
      <c r="J216" s="43" t="s">
        <v>332</v>
      </c>
      <c r="K216" s="40"/>
    </row>
    <row r="217" spans="2:11" x14ac:dyDescent="0.2">
      <c r="B217" s="39" t="s">
        <v>369</v>
      </c>
      <c r="C217" s="33" t="s">
        <v>312</v>
      </c>
      <c r="D217" s="40" t="s">
        <v>333</v>
      </c>
      <c r="E217" s="40" t="s">
        <v>313</v>
      </c>
      <c r="F217" s="40" t="s">
        <v>28</v>
      </c>
      <c r="G217" s="41">
        <v>68800</v>
      </c>
      <c r="H217" s="42">
        <v>1</v>
      </c>
      <c r="I217" s="36">
        <f t="shared" si="1"/>
        <v>68800</v>
      </c>
      <c r="J217" s="43" t="s">
        <v>334</v>
      </c>
      <c r="K217" s="40" t="s">
        <v>336</v>
      </c>
    </row>
    <row r="218" spans="2:11" x14ac:dyDescent="0.2">
      <c r="B218" s="39" t="s">
        <v>369</v>
      </c>
      <c r="C218" s="33" t="s">
        <v>312</v>
      </c>
      <c r="D218" s="40" t="s">
        <v>43</v>
      </c>
      <c r="E218" s="40" t="s">
        <v>313</v>
      </c>
      <c r="F218" s="40" t="s">
        <v>28</v>
      </c>
      <c r="G218" s="41">
        <v>71100</v>
      </c>
      <c r="H218" s="42">
        <v>1</v>
      </c>
      <c r="I218" s="36">
        <f t="shared" si="1"/>
        <v>71100</v>
      </c>
      <c r="J218" s="43" t="s">
        <v>335</v>
      </c>
      <c r="K218" s="40"/>
    </row>
    <row r="219" spans="2:11" x14ac:dyDescent="0.2">
      <c r="B219" s="39" t="s">
        <v>369</v>
      </c>
      <c r="C219" s="33" t="s">
        <v>338</v>
      </c>
      <c r="D219" s="40" t="s">
        <v>43</v>
      </c>
      <c r="E219" s="40" t="s">
        <v>339</v>
      </c>
      <c r="F219" s="40" t="s">
        <v>350</v>
      </c>
      <c r="G219" s="41">
        <v>4600</v>
      </c>
      <c r="H219" s="42">
        <v>1</v>
      </c>
      <c r="I219" s="36">
        <f t="shared" si="1"/>
        <v>4600</v>
      </c>
      <c r="J219" s="43" t="s">
        <v>337</v>
      </c>
      <c r="K219" s="40"/>
    </row>
    <row r="220" spans="2:11" x14ac:dyDescent="0.2">
      <c r="B220" s="39" t="s">
        <v>369</v>
      </c>
      <c r="C220" s="33" t="s">
        <v>338</v>
      </c>
      <c r="D220" s="40" t="s">
        <v>32</v>
      </c>
      <c r="E220" s="40" t="s">
        <v>339</v>
      </c>
      <c r="F220" s="40" t="s">
        <v>350</v>
      </c>
      <c r="G220" s="41">
        <v>4600</v>
      </c>
      <c r="H220" s="42">
        <v>2</v>
      </c>
      <c r="I220" s="36">
        <f t="shared" si="1"/>
        <v>9200</v>
      </c>
      <c r="J220" s="43" t="s">
        <v>375</v>
      </c>
      <c r="K220" s="40"/>
    </row>
    <row r="221" spans="2:11" x14ac:dyDescent="0.2">
      <c r="B221" s="39" t="s">
        <v>369</v>
      </c>
      <c r="C221" s="33" t="s">
        <v>341</v>
      </c>
      <c r="D221" s="40" t="s">
        <v>122</v>
      </c>
      <c r="E221" s="40" t="s">
        <v>340</v>
      </c>
      <c r="F221" s="40" t="s">
        <v>247</v>
      </c>
      <c r="G221" s="41">
        <v>12000</v>
      </c>
      <c r="H221" s="42">
        <v>1</v>
      </c>
      <c r="I221" s="36">
        <f t="shared" si="1"/>
        <v>12000</v>
      </c>
      <c r="J221" s="43" t="s">
        <v>342</v>
      </c>
      <c r="K221" s="40"/>
    </row>
    <row r="222" spans="2:11" x14ac:dyDescent="0.2">
      <c r="B222" s="39" t="s">
        <v>369</v>
      </c>
      <c r="C222" s="33" t="s">
        <v>312</v>
      </c>
      <c r="D222" s="40" t="s">
        <v>343</v>
      </c>
      <c r="E222" s="40" t="s">
        <v>313</v>
      </c>
      <c r="F222" s="40" t="s">
        <v>28</v>
      </c>
      <c r="G222" s="41">
        <v>13200</v>
      </c>
      <c r="H222" s="42">
        <v>1</v>
      </c>
      <c r="I222" s="36">
        <f t="shared" si="1"/>
        <v>13200</v>
      </c>
      <c r="J222" s="43" t="s">
        <v>344</v>
      </c>
      <c r="K222" s="40"/>
    </row>
    <row r="223" spans="2:11" x14ac:dyDescent="0.2">
      <c r="B223" s="39" t="s">
        <v>369</v>
      </c>
      <c r="C223" s="33" t="s">
        <v>271</v>
      </c>
      <c r="D223" s="40" t="s">
        <v>51</v>
      </c>
      <c r="E223" s="40" t="s">
        <v>272</v>
      </c>
      <c r="F223" s="40" t="s">
        <v>28</v>
      </c>
      <c r="G223" s="41">
        <v>47400</v>
      </c>
      <c r="H223" s="42">
        <v>1</v>
      </c>
      <c r="I223" s="36">
        <f t="shared" si="1"/>
        <v>47400</v>
      </c>
      <c r="J223" s="43" t="s">
        <v>345</v>
      </c>
      <c r="K223" s="40"/>
    </row>
    <row r="224" spans="2:11" x14ac:dyDescent="0.2">
      <c r="B224" s="39" t="s">
        <v>369</v>
      </c>
      <c r="C224" s="33" t="s">
        <v>312</v>
      </c>
      <c r="D224" s="40" t="s">
        <v>51</v>
      </c>
      <c r="E224" s="40" t="s">
        <v>313</v>
      </c>
      <c r="F224" s="40" t="s">
        <v>28</v>
      </c>
      <c r="G224" s="41">
        <v>50400</v>
      </c>
      <c r="H224" s="42">
        <v>1</v>
      </c>
      <c r="I224" s="36">
        <f t="shared" si="1"/>
        <v>50400</v>
      </c>
      <c r="J224" s="43" t="s">
        <v>346</v>
      </c>
      <c r="K224" s="40"/>
    </row>
    <row r="225" spans="2:11" x14ac:dyDescent="0.2">
      <c r="B225" s="39" t="s">
        <v>369</v>
      </c>
      <c r="C225" s="33" t="s">
        <v>347</v>
      </c>
      <c r="D225" s="40" t="s">
        <v>51</v>
      </c>
      <c r="E225" s="40" t="s">
        <v>125</v>
      </c>
      <c r="F225" s="40" t="s">
        <v>28</v>
      </c>
      <c r="G225" s="41">
        <v>50400</v>
      </c>
      <c r="H225" s="42">
        <v>1</v>
      </c>
      <c r="I225" s="36">
        <f t="shared" si="1"/>
        <v>50400</v>
      </c>
      <c r="J225" s="43" t="s">
        <v>349</v>
      </c>
      <c r="K225" s="40"/>
    </row>
    <row r="226" spans="2:11" x14ac:dyDescent="0.2">
      <c r="B226" s="39" t="s">
        <v>369</v>
      </c>
      <c r="C226" s="33" t="s">
        <v>184</v>
      </c>
      <c r="D226" s="40" t="s">
        <v>51</v>
      </c>
      <c r="E226" s="40" t="s">
        <v>185</v>
      </c>
      <c r="F226" s="40" t="s">
        <v>28</v>
      </c>
      <c r="G226" s="41">
        <v>47400</v>
      </c>
      <c r="H226" s="42">
        <v>1</v>
      </c>
      <c r="I226" s="36">
        <f t="shared" si="1"/>
        <v>47400</v>
      </c>
      <c r="J226" s="43" t="s">
        <v>348</v>
      </c>
      <c r="K226" s="40"/>
    </row>
    <row r="227" spans="2:11" x14ac:dyDescent="0.2">
      <c r="B227" s="39" t="s">
        <v>369</v>
      </c>
      <c r="C227" s="33" t="s">
        <v>312</v>
      </c>
      <c r="D227" s="40" t="s">
        <v>72</v>
      </c>
      <c r="E227" s="40" t="s">
        <v>313</v>
      </c>
      <c r="F227" s="40" t="s">
        <v>28</v>
      </c>
      <c r="G227" s="41">
        <v>92400</v>
      </c>
      <c r="H227" s="42">
        <v>1</v>
      </c>
      <c r="I227" s="36">
        <f t="shared" si="0"/>
        <v>92400</v>
      </c>
      <c r="J227" s="43" t="s">
        <v>351</v>
      </c>
      <c r="K227" s="40" t="s">
        <v>352</v>
      </c>
    </row>
    <row r="228" spans="2:11" x14ac:dyDescent="0.2">
      <c r="B228" s="39" t="s">
        <v>369</v>
      </c>
      <c r="C228" s="33" t="s">
        <v>312</v>
      </c>
      <c r="D228" s="40" t="s">
        <v>353</v>
      </c>
      <c r="E228" s="40" t="s">
        <v>313</v>
      </c>
      <c r="F228" s="40" t="s">
        <v>28</v>
      </c>
      <c r="G228" s="41">
        <v>51600</v>
      </c>
      <c r="H228" s="42">
        <v>1</v>
      </c>
      <c r="I228" s="36">
        <f t="shared" si="0"/>
        <v>51600</v>
      </c>
      <c r="J228" s="43" t="s">
        <v>354</v>
      </c>
      <c r="K228" s="40" t="s">
        <v>355</v>
      </c>
    </row>
    <row r="229" spans="2:11" x14ac:dyDescent="0.2">
      <c r="B229" s="39" t="s">
        <v>369</v>
      </c>
      <c r="C229" s="33" t="s">
        <v>312</v>
      </c>
      <c r="D229" s="40" t="s">
        <v>356</v>
      </c>
      <c r="E229" s="40" t="s">
        <v>313</v>
      </c>
      <c r="F229" s="40" t="s">
        <v>28</v>
      </c>
      <c r="G229" s="41">
        <v>28000</v>
      </c>
      <c r="H229" s="42">
        <v>1</v>
      </c>
      <c r="I229" s="36">
        <f t="shared" si="0"/>
        <v>28000</v>
      </c>
      <c r="J229" s="43" t="s">
        <v>357</v>
      </c>
      <c r="K229" s="40"/>
    </row>
    <row r="230" spans="2:11" x14ac:dyDescent="0.2">
      <c r="B230" s="39" t="s">
        <v>369</v>
      </c>
      <c r="C230" s="33" t="s">
        <v>312</v>
      </c>
      <c r="D230" s="40" t="s">
        <v>34</v>
      </c>
      <c r="E230" s="40" t="s">
        <v>313</v>
      </c>
      <c r="F230" s="40" t="s">
        <v>28</v>
      </c>
      <c r="G230" s="41">
        <v>25200</v>
      </c>
      <c r="H230" s="42">
        <v>1</v>
      </c>
      <c r="I230" s="36">
        <f t="shared" si="0"/>
        <v>25200</v>
      </c>
      <c r="J230" s="43" t="s">
        <v>358</v>
      </c>
      <c r="K230" s="40"/>
    </row>
    <row r="231" spans="2:11" x14ac:dyDescent="0.2">
      <c r="B231" s="39" t="s">
        <v>369</v>
      </c>
      <c r="C231" s="33" t="s">
        <v>491</v>
      </c>
      <c r="D231" s="40" t="s">
        <v>53</v>
      </c>
      <c r="E231" s="40" t="s">
        <v>365</v>
      </c>
      <c r="F231" s="40" t="s">
        <v>366</v>
      </c>
      <c r="G231" s="41">
        <v>121600</v>
      </c>
      <c r="H231" s="42">
        <v>1</v>
      </c>
      <c r="I231" s="36">
        <f t="shared" si="0"/>
        <v>121600</v>
      </c>
      <c r="J231" s="43" t="s">
        <v>367</v>
      </c>
      <c r="K231" s="40" t="s">
        <v>368</v>
      </c>
    </row>
    <row r="232" spans="2:11" x14ac:dyDescent="0.2">
      <c r="B232" s="39" t="s">
        <v>369</v>
      </c>
      <c r="C232" s="33" t="s">
        <v>167</v>
      </c>
      <c r="D232" s="40" t="s">
        <v>31</v>
      </c>
      <c r="E232" s="40" t="s">
        <v>359</v>
      </c>
      <c r="F232" s="40" t="s">
        <v>237</v>
      </c>
      <c r="G232" s="41">
        <v>38640</v>
      </c>
      <c r="H232" s="42">
        <v>1</v>
      </c>
      <c r="I232" s="36">
        <f t="shared" si="0"/>
        <v>38640</v>
      </c>
      <c r="J232" s="43" t="s">
        <v>360</v>
      </c>
      <c r="K232" s="40" t="s">
        <v>361</v>
      </c>
    </row>
    <row r="233" spans="2:11" x14ac:dyDescent="0.2">
      <c r="B233" s="39" t="s">
        <v>369</v>
      </c>
      <c r="C233" s="33" t="s">
        <v>271</v>
      </c>
      <c r="D233" s="40" t="s">
        <v>33</v>
      </c>
      <c r="E233" s="40" t="s">
        <v>272</v>
      </c>
      <c r="F233" s="40" t="s">
        <v>28</v>
      </c>
      <c r="G233" s="41">
        <v>13800</v>
      </c>
      <c r="H233" s="42">
        <v>1</v>
      </c>
      <c r="I233" s="36">
        <f t="shared" si="0"/>
        <v>13800</v>
      </c>
      <c r="J233" s="43" t="s">
        <v>363</v>
      </c>
      <c r="K233" s="40" t="s">
        <v>364</v>
      </c>
    </row>
    <row r="234" spans="2:11" x14ac:dyDescent="0.2">
      <c r="B234" s="39" t="s">
        <v>369</v>
      </c>
      <c r="C234" s="33" t="s">
        <v>312</v>
      </c>
      <c r="D234" s="40" t="s">
        <v>33</v>
      </c>
      <c r="E234" s="40" t="s">
        <v>313</v>
      </c>
      <c r="F234" s="40" t="s">
        <v>28</v>
      </c>
      <c r="G234" s="41">
        <v>13800</v>
      </c>
      <c r="H234" s="42">
        <v>1</v>
      </c>
      <c r="I234" s="36">
        <f t="shared" si="0"/>
        <v>13800</v>
      </c>
      <c r="J234" s="43" t="s">
        <v>363</v>
      </c>
      <c r="K234" s="40" t="s">
        <v>364</v>
      </c>
    </row>
    <row r="235" spans="2:11" x14ac:dyDescent="0.2">
      <c r="B235" s="39" t="s">
        <v>369</v>
      </c>
      <c r="C235" s="33" t="s">
        <v>372</v>
      </c>
      <c r="D235" s="40" t="s">
        <v>373</v>
      </c>
      <c r="E235" s="40" t="s">
        <v>374</v>
      </c>
      <c r="F235" s="40"/>
      <c r="G235" s="41">
        <v>-1107940</v>
      </c>
      <c r="H235" s="42">
        <v>1</v>
      </c>
      <c r="I235" s="36">
        <f t="shared" si="0"/>
        <v>-1107940</v>
      </c>
      <c r="J235" s="43"/>
      <c r="K235" s="40"/>
    </row>
    <row r="236" spans="2:11" x14ac:dyDescent="0.2">
      <c r="B236" s="39" t="s">
        <v>369</v>
      </c>
      <c r="C236" s="33" t="s">
        <v>402</v>
      </c>
      <c r="D236" s="40" t="s">
        <v>405</v>
      </c>
      <c r="E236" s="40" t="s">
        <v>403</v>
      </c>
      <c r="F236" s="40" t="s">
        <v>404</v>
      </c>
      <c r="G236" s="41">
        <v>30000</v>
      </c>
      <c r="H236" s="42">
        <v>1</v>
      </c>
      <c r="I236" s="36">
        <f t="shared" si="0"/>
        <v>30000</v>
      </c>
      <c r="J236" s="43" t="s">
        <v>175</v>
      </c>
      <c r="K236" s="40" t="s">
        <v>407</v>
      </c>
    </row>
    <row r="237" spans="2:11" x14ac:dyDescent="0.2">
      <c r="B237" s="39" t="s">
        <v>369</v>
      </c>
      <c r="C237" s="33" t="s">
        <v>402</v>
      </c>
      <c r="D237" s="40" t="s">
        <v>405</v>
      </c>
      <c r="E237" s="40" t="s">
        <v>403</v>
      </c>
      <c r="F237" s="40" t="s">
        <v>28</v>
      </c>
      <c r="G237" s="41">
        <v>39600</v>
      </c>
      <c r="H237" s="42">
        <v>1</v>
      </c>
      <c r="I237" s="36">
        <f t="shared" si="0"/>
        <v>39600</v>
      </c>
      <c r="J237" s="43" t="s">
        <v>406</v>
      </c>
      <c r="K237" s="40"/>
    </row>
    <row r="238" spans="2:11" x14ac:dyDescent="0.2">
      <c r="B238" s="39" t="s">
        <v>369</v>
      </c>
      <c r="C238" s="33" t="s">
        <v>402</v>
      </c>
      <c r="D238" s="40" t="s">
        <v>31</v>
      </c>
      <c r="E238" s="40" t="s">
        <v>403</v>
      </c>
      <c r="F238" s="40" t="s">
        <v>64</v>
      </c>
      <c r="G238" s="41">
        <v>9500</v>
      </c>
      <c r="H238" s="42">
        <v>1</v>
      </c>
      <c r="I238" s="36">
        <f t="shared" si="0"/>
        <v>9500</v>
      </c>
      <c r="J238" s="43" t="s">
        <v>408</v>
      </c>
      <c r="K238" s="40"/>
    </row>
    <row r="239" spans="2:11" x14ac:dyDescent="0.2">
      <c r="B239" s="39" t="s">
        <v>369</v>
      </c>
      <c r="C239" s="33" t="s">
        <v>491</v>
      </c>
      <c r="D239" s="40" t="s">
        <v>31</v>
      </c>
      <c r="E239" s="40" t="s">
        <v>403</v>
      </c>
      <c r="F239" s="40" t="s">
        <v>100</v>
      </c>
      <c r="G239" s="41">
        <v>102000</v>
      </c>
      <c r="H239" s="42">
        <v>1</v>
      </c>
      <c r="I239" s="36">
        <f t="shared" si="0"/>
        <v>102000</v>
      </c>
      <c r="J239" s="43" t="s">
        <v>409</v>
      </c>
      <c r="K239" s="40" t="s">
        <v>410</v>
      </c>
    </row>
    <row r="240" spans="2:11" x14ac:dyDescent="0.2">
      <c r="B240" s="39" t="s">
        <v>369</v>
      </c>
      <c r="C240" s="33" t="s">
        <v>491</v>
      </c>
      <c r="D240" s="40" t="s">
        <v>31</v>
      </c>
      <c r="E240" s="40" t="s">
        <v>411</v>
      </c>
      <c r="F240" s="40" t="s">
        <v>100</v>
      </c>
      <c r="G240" s="41">
        <v>96000</v>
      </c>
      <c r="H240" s="42">
        <v>1</v>
      </c>
      <c r="I240" s="36">
        <f t="shared" si="0"/>
        <v>96000</v>
      </c>
      <c r="J240" s="43" t="s">
        <v>413</v>
      </c>
      <c r="K240" s="40" t="s">
        <v>412</v>
      </c>
    </row>
    <row r="241" spans="2:11" x14ac:dyDescent="0.2">
      <c r="B241" s="39" t="s">
        <v>369</v>
      </c>
      <c r="C241" s="33" t="s">
        <v>491</v>
      </c>
      <c r="D241" s="40" t="s">
        <v>31</v>
      </c>
      <c r="E241" s="40" t="s">
        <v>411</v>
      </c>
      <c r="F241" s="40" t="s">
        <v>64</v>
      </c>
      <c r="G241" s="41">
        <v>10400</v>
      </c>
      <c r="H241" s="42">
        <v>1</v>
      </c>
      <c r="I241" s="36">
        <f t="shared" si="0"/>
        <v>10400</v>
      </c>
      <c r="J241" s="43" t="s">
        <v>414</v>
      </c>
      <c r="K241" s="40"/>
    </row>
    <row r="242" spans="2:11" x14ac:dyDescent="0.2">
      <c r="B242" s="39" t="s">
        <v>369</v>
      </c>
      <c r="C242" s="33" t="s">
        <v>491</v>
      </c>
      <c r="D242" s="40" t="s">
        <v>31</v>
      </c>
      <c r="E242" s="40" t="s">
        <v>411</v>
      </c>
      <c r="F242" s="40" t="s">
        <v>100</v>
      </c>
      <c r="G242" s="41">
        <v>60000</v>
      </c>
      <c r="H242" s="42">
        <v>1</v>
      </c>
      <c r="I242" s="36">
        <f t="shared" si="0"/>
        <v>60000</v>
      </c>
      <c r="J242" s="43" t="s">
        <v>415</v>
      </c>
      <c r="K242" s="40" t="s">
        <v>416</v>
      </c>
    </row>
    <row r="243" spans="2:11" x14ac:dyDescent="0.2">
      <c r="B243" s="39" t="s">
        <v>369</v>
      </c>
      <c r="C243" s="33" t="s">
        <v>491</v>
      </c>
      <c r="D243" s="40" t="s">
        <v>122</v>
      </c>
      <c r="E243" s="40" t="s">
        <v>403</v>
      </c>
      <c r="F243" s="40" t="s">
        <v>177</v>
      </c>
      <c r="G243" s="41">
        <v>38400</v>
      </c>
      <c r="H243" s="42">
        <v>1</v>
      </c>
      <c r="I243" s="36">
        <f t="shared" si="0"/>
        <v>38400</v>
      </c>
      <c r="J243" s="43" t="s">
        <v>417</v>
      </c>
      <c r="K243" s="40"/>
    </row>
    <row r="244" spans="2:11" x14ac:dyDescent="0.2">
      <c r="B244" s="39" t="s">
        <v>369</v>
      </c>
      <c r="C244" s="33" t="s">
        <v>491</v>
      </c>
      <c r="D244" s="40" t="s">
        <v>122</v>
      </c>
      <c r="E244" s="40" t="s">
        <v>403</v>
      </c>
      <c r="F244" s="40" t="s">
        <v>177</v>
      </c>
      <c r="G244" s="41">
        <v>7200</v>
      </c>
      <c r="H244" s="42">
        <v>1</v>
      </c>
      <c r="I244" s="36">
        <f t="shared" si="0"/>
        <v>7200</v>
      </c>
      <c r="J244" s="43" t="s">
        <v>418</v>
      </c>
      <c r="K244" s="40"/>
    </row>
    <row r="245" spans="2:11" x14ac:dyDescent="0.2">
      <c r="B245" s="39" t="s">
        <v>369</v>
      </c>
      <c r="C245" s="33" t="s">
        <v>491</v>
      </c>
      <c r="D245" s="40" t="s">
        <v>122</v>
      </c>
      <c r="E245" s="40" t="s">
        <v>411</v>
      </c>
      <c r="F245" s="40" t="s">
        <v>177</v>
      </c>
      <c r="G245" s="41">
        <v>3100</v>
      </c>
      <c r="H245" s="42">
        <v>1</v>
      </c>
      <c r="I245" s="36">
        <f t="shared" si="0"/>
        <v>3100</v>
      </c>
      <c r="J245" s="43" t="s">
        <v>419</v>
      </c>
      <c r="K245" s="40"/>
    </row>
    <row r="246" spans="2:11" x14ac:dyDescent="0.2">
      <c r="B246" s="39" t="s">
        <v>369</v>
      </c>
      <c r="C246" s="33" t="s">
        <v>491</v>
      </c>
      <c r="D246" s="40" t="s">
        <v>122</v>
      </c>
      <c r="E246" s="40" t="s">
        <v>411</v>
      </c>
      <c r="F246" s="40" t="s">
        <v>177</v>
      </c>
      <c r="G246" s="41">
        <v>5300</v>
      </c>
      <c r="H246" s="42">
        <v>1</v>
      </c>
      <c r="I246" s="36">
        <f t="shared" si="0"/>
        <v>5300</v>
      </c>
      <c r="J246" s="43" t="s">
        <v>420</v>
      </c>
      <c r="K246" s="40"/>
    </row>
    <row r="247" spans="2:11" x14ac:dyDescent="0.2">
      <c r="B247" s="39" t="s">
        <v>369</v>
      </c>
      <c r="C247" s="33" t="s">
        <v>491</v>
      </c>
      <c r="D247" s="40" t="s">
        <v>126</v>
      </c>
      <c r="E247" s="40" t="s">
        <v>403</v>
      </c>
      <c r="F247" s="40" t="s">
        <v>64</v>
      </c>
      <c r="G247" s="41">
        <v>25000</v>
      </c>
      <c r="H247" s="42">
        <v>1</v>
      </c>
      <c r="I247" s="36">
        <f t="shared" si="0"/>
        <v>25000</v>
      </c>
      <c r="J247" s="43" t="s">
        <v>421</v>
      </c>
      <c r="K247" s="40"/>
    </row>
    <row r="248" spans="2:11" x14ac:dyDescent="0.2">
      <c r="B248" s="39" t="s">
        <v>369</v>
      </c>
      <c r="C248" s="33" t="s">
        <v>491</v>
      </c>
      <c r="D248" s="40" t="s">
        <v>53</v>
      </c>
      <c r="E248" s="40" t="s">
        <v>424</v>
      </c>
      <c r="F248" s="40" t="s">
        <v>28</v>
      </c>
      <c r="G248" s="41">
        <v>8100</v>
      </c>
      <c r="H248" s="42">
        <v>1</v>
      </c>
      <c r="I248" s="36">
        <f t="shared" si="0"/>
        <v>8100</v>
      </c>
      <c r="J248" s="43" t="s">
        <v>422</v>
      </c>
      <c r="K248" s="40"/>
    </row>
    <row r="249" spans="2:11" x14ac:dyDescent="0.2">
      <c r="B249" s="39" t="s">
        <v>369</v>
      </c>
      <c r="C249" s="33" t="s">
        <v>491</v>
      </c>
      <c r="D249" s="40" t="s">
        <v>50</v>
      </c>
      <c r="E249" s="40" t="s">
        <v>424</v>
      </c>
      <c r="F249" s="40" t="s">
        <v>28</v>
      </c>
      <c r="G249" s="41">
        <v>73700</v>
      </c>
      <c r="H249" s="42">
        <v>1</v>
      </c>
      <c r="I249" s="36">
        <f t="shared" si="0"/>
        <v>73700</v>
      </c>
      <c r="J249" s="43" t="s">
        <v>423</v>
      </c>
      <c r="K249" s="40"/>
    </row>
    <row r="250" spans="2:11" x14ac:dyDescent="0.2">
      <c r="B250" s="39" t="s">
        <v>369</v>
      </c>
      <c r="C250" s="33" t="s">
        <v>491</v>
      </c>
      <c r="D250" s="40" t="s">
        <v>35</v>
      </c>
      <c r="E250" s="40" t="s">
        <v>424</v>
      </c>
      <c r="F250" s="40" t="s">
        <v>28</v>
      </c>
      <c r="G250" s="41">
        <v>92600</v>
      </c>
      <c r="H250" s="42">
        <v>1</v>
      </c>
      <c r="I250" s="36">
        <f t="shared" si="0"/>
        <v>92600</v>
      </c>
      <c r="J250" s="43" t="s">
        <v>425</v>
      </c>
      <c r="K250" s="40"/>
    </row>
    <row r="251" spans="2:11" x14ac:dyDescent="0.2">
      <c r="B251" s="39" t="s">
        <v>369</v>
      </c>
      <c r="C251" s="33" t="s">
        <v>426</v>
      </c>
      <c r="D251" s="40" t="s">
        <v>34</v>
      </c>
      <c r="E251" s="40" t="s">
        <v>427</v>
      </c>
      <c r="F251" s="40" t="s">
        <v>428</v>
      </c>
      <c r="G251" s="41">
        <v>15000</v>
      </c>
      <c r="H251" s="42">
        <v>1</v>
      </c>
      <c r="I251" s="36">
        <f t="shared" si="0"/>
        <v>15000</v>
      </c>
      <c r="J251" s="43" t="s">
        <v>430</v>
      </c>
      <c r="K251" s="40"/>
    </row>
    <row r="252" spans="2:11" x14ac:dyDescent="0.2">
      <c r="B252" s="39" t="s">
        <v>369</v>
      </c>
      <c r="C252" s="33" t="s">
        <v>426</v>
      </c>
      <c r="D252" s="40" t="s">
        <v>34</v>
      </c>
      <c r="E252" s="40" t="s">
        <v>427</v>
      </c>
      <c r="F252" s="40" t="s">
        <v>429</v>
      </c>
      <c r="G252" s="41">
        <v>37000</v>
      </c>
      <c r="H252" s="42">
        <v>1</v>
      </c>
      <c r="I252" s="36">
        <f t="shared" si="0"/>
        <v>37000</v>
      </c>
      <c r="J252" s="43" t="s">
        <v>431</v>
      </c>
      <c r="K252" s="40"/>
    </row>
    <row r="253" spans="2:11" x14ac:dyDescent="0.2">
      <c r="B253" s="39" t="s">
        <v>369</v>
      </c>
      <c r="C253" s="33" t="s">
        <v>426</v>
      </c>
      <c r="D253" s="40" t="s">
        <v>34</v>
      </c>
      <c r="E253" s="40" t="s">
        <v>427</v>
      </c>
      <c r="F253" s="40" t="s">
        <v>432</v>
      </c>
      <c r="G253" s="41">
        <v>22800</v>
      </c>
      <c r="H253" s="42">
        <v>1</v>
      </c>
      <c r="I253" s="36">
        <f t="shared" si="0"/>
        <v>22800</v>
      </c>
      <c r="J253" s="43" t="s">
        <v>433</v>
      </c>
      <c r="K253" s="40"/>
    </row>
    <row r="254" spans="2:11" x14ac:dyDescent="0.2">
      <c r="B254" s="39" t="s">
        <v>369</v>
      </c>
      <c r="C254" s="33" t="s">
        <v>426</v>
      </c>
      <c r="D254" s="40" t="s">
        <v>31</v>
      </c>
      <c r="E254" s="40" t="s">
        <v>436</v>
      </c>
      <c r="F254" s="40" t="s">
        <v>434</v>
      </c>
      <c r="G254" s="41">
        <v>191200</v>
      </c>
      <c r="H254" s="42">
        <v>1</v>
      </c>
      <c r="I254" s="36">
        <f t="shared" si="0"/>
        <v>191200</v>
      </c>
      <c r="J254" s="43" t="s">
        <v>435</v>
      </c>
      <c r="K254" s="40"/>
    </row>
    <row r="255" spans="2:11" x14ac:dyDescent="0.2">
      <c r="B255" s="39" t="s">
        <v>369</v>
      </c>
      <c r="C255" s="33" t="s">
        <v>426</v>
      </c>
      <c r="D255" s="40" t="s">
        <v>437</v>
      </c>
      <c r="E255" s="40" t="s">
        <v>438</v>
      </c>
      <c r="F255" s="40" t="s">
        <v>247</v>
      </c>
      <c r="G255" s="41">
        <v>14700</v>
      </c>
      <c r="H255" s="42">
        <v>1</v>
      </c>
      <c r="I255" s="36">
        <f t="shared" si="0"/>
        <v>14700</v>
      </c>
      <c r="J255" s="43" t="s">
        <v>439</v>
      </c>
      <c r="K255" s="40" t="s">
        <v>440</v>
      </c>
    </row>
    <row r="256" spans="2:11" x14ac:dyDescent="0.2">
      <c r="B256" s="39" t="s">
        <v>369</v>
      </c>
      <c r="C256" s="33" t="s">
        <v>426</v>
      </c>
      <c r="D256" s="40" t="s">
        <v>441</v>
      </c>
      <c r="E256" s="40" t="s">
        <v>469</v>
      </c>
      <c r="F256" s="40" t="s">
        <v>442</v>
      </c>
      <c r="G256" s="41">
        <v>1303100</v>
      </c>
      <c r="H256" s="42">
        <v>1</v>
      </c>
      <c r="I256" s="36">
        <f t="shared" si="0"/>
        <v>1303100</v>
      </c>
      <c r="J256" s="43" t="s">
        <v>443</v>
      </c>
      <c r="K256" s="40" t="s">
        <v>444</v>
      </c>
    </row>
    <row r="257" spans="2:11" x14ac:dyDescent="0.2">
      <c r="B257" s="39" t="s">
        <v>369</v>
      </c>
      <c r="C257" s="33" t="s">
        <v>426</v>
      </c>
      <c r="D257" s="40" t="s">
        <v>31</v>
      </c>
      <c r="E257" s="40" t="s">
        <v>469</v>
      </c>
      <c r="F257" s="40" t="s">
        <v>208</v>
      </c>
      <c r="G257" s="41">
        <v>256230</v>
      </c>
      <c r="H257" s="42">
        <v>1</v>
      </c>
      <c r="I257" s="36">
        <f t="shared" si="0"/>
        <v>256230</v>
      </c>
      <c r="J257" s="43" t="s">
        <v>445</v>
      </c>
      <c r="K257" s="40"/>
    </row>
    <row r="258" spans="2:11" x14ac:dyDescent="0.2">
      <c r="B258" s="39" t="s">
        <v>369</v>
      </c>
      <c r="C258" s="33" t="s">
        <v>426</v>
      </c>
      <c r="D258" s="40" t="s">
        <v>446</v>
      </c>
      <c r="E258" s="40" t="s">
        <v>469</v>
      </c>
      <c r="F258" s="40" t="s">
        <v>447</v>
      </c>
      <c r="G258" s="41">
        <v>1536000</v>
      </c>
      <c r="H258" s="42">
        <v>1</v>
      </c>
      <c r="I258" s="36">
        <f t="shared" si="0"/>
        <v>1536000</v>
      </c>
      <c r="J258" s="43" t="s">
        <v>448</v>
      </c>
      <c r="K258" s="40"/>
    </row>
    <row r="259" spans="2:11" x14ac:dyDescent="0.2">
      <c r="B259" s="39" t="s">
        <v>369</v>
      </c>
      <c r="C259" s="33" t="s">
        <v>426</v>
      </c>
      <c r="D259" s="40" t="s">
        <v>446</v>
      </c>
      <c r="E259" s="40" t="s">
        <v>469</v>
      </c>
      <c r="F259" s="40" t="s">
        <v>100</v>
      </c>
      <c r="G259" s="41">
        <v>1030000</v>
      </c>
      <c r="H259" s="42">
        <v>1</v>
      </c>
      <c r="I259" s="36">
        <f t="shared" si="0"/>
        <v>1030000</v>
      </c>
      <c r="J259" s="43" t="s">
        <v>448</v>
      </c>
      <c r="K259" s="40" t="s">
        <v>452</v>
      </c>
    </row>
    <row r="260" spans="2:11" x14ac:dyDescent="0.2">
      <c r="B260" s="39" t="s">
        <v>369</v>
      </c>
      <c r="C260" s="33" t="s">
        <v>426</v>
      </c>
      <c r="D260" s="95" t="s">
        <v>446</v>
      </c>
      <c r="E260" s="40" t="s">
        <v>469</v>
      </c>
      <c r="F260" s="40" t="s">
        <v>449</v>
      </c>
      <c r="G260" s="41">
        <v>150000</v>
      </c>
      <c r="H260" s="42">
        <v>1</v>
      </c>
      <c r="I260" s="36">
        <f t="shared" si="0"/>
        <v>150000</v>
      </c>
      <c r="J260" s="43" t="s">
        <v>448</v>
      </c>
      <c r="K260" s="40"/>
    </row>
    <row r="261" spans="2:11" x14ac:dyDescent="0.2">
      <c r="B261" s="39" t="s">
        <v>369</v>
      </c>
      <c r="C261" s="33" t="s">
        <v>426</v>
      </c>
      <c r="D261" s="40" t="s">
        <v>450</v>
      </c>
      <c r="E261" s="40" t="s">
        <v>469</v>
      </c>
      <c r="F261" s="40" t="s">
        <v>442</v>
      </c>
      <c r="G261" s="41">
        <v>350500</v>
      </c>
      <c r="H261" s="42">
        <v>1</v>
      </c>
      <c r="I261" s="36">
        <f t="shared" si="0"/>
        <v>350500</v>
      </c>
      <c r="J261" s="43" t="s">
        <v>451</v>
      </c>
      <c r="K261" s="40"/>
    </row>
    <row r="262" spans="2:11" x14ac:dyDescent="0.2">
      <c r="B262" s="39" t="s">
        <v>369</v>
      </c>
      <c r="C262" s="33" t="s">
        <v>426</v>
      </c>
      <c r="D262" s="40" t="s">
        <v>454</v>
      </c>
      <c r="E262" s="40" t="s">
        <v>469</v>
      </c>
      <c r="F262" s="40" t="s">
        <v>442</v>
      </c>
      <c r="G262" s="41">
        <v>137680</v>
      </c>
      <c r="H262" s="42">
        <v>1</v>
      </c>
      <c r="I262" s="36">
        <f t="shared" si="0"/>
        <v>137680</v>
      </c>
      <c r="J262" s="43" t="s">
        <v>498</v>
      </c>
      <c r="K262" s="40"/>
    </row>
    <row r="263" spans="2:11" x14ac:dyDescent="0.2">
      <c r="B263" s="39" t="s">
        <v>369</v>
      </c>
      <c r="C263" s="33" t="s">
        <v>426</v>
      </c>
      <c r="D263" s="40" t="s">
        <v>31</v>
      </c>
      <c r="E263" s="40" t="s">
        <v>469</v>
      </c>
      <c r="F263" s="40" t="s">
        <v>28</v>
      </c>
      <c r="G263" s="41">
        <v>37600</v>
      </c>
      <c r="H263" s="42">
        <v>1</v>
      </c>
      <c r="I263" s="36">
        <f t="shared" si="0"/>
        <v>37600</v>
      </c>
      <c r="J263" s="43" t="s">
        <v>453</v>
      </c>
      <c r="K263" s="40"/>
    </row>
    <row r="264" spans="2:11" x14ac:dyDescent="0.2">
      <c r="B264" s="39" t="s">
        <v>369</v>
      </c>
      <c r="C264" s="33" t="s">
        <v>426</v>
      </c>
      <c r="D264" s="40" t="s">
        <v>31</v>
      </c>
      <c r="E264" s="40" t="s">
        <v>469</v>
      </c>
      <c r="F264" s="40" t="s">
        <v>64</v>
      </c>
      <c r="G264" s="41">
        <v>18220</v>
      </c>
      <c r="H264" s="42">
        <v>1</v>
      </c>
      <c r="I264" s="36">
        <f t="shared" si="0"/>
        <v>18220</v>
      </c>
      <c r="J264" s="43" t="s">
        <v>455</v>
      </c>
      <c r="K264" s="40" t="s">
        <v>456</v>
      </c>
    </row>
    <row r="265" spans="2:11" x14ac:dyDescent="0.2">
      <c r="B265" s="39" t="s">
        <v>369</v>
      </c>
      <c r="C265" s="33" t="s">
        <v>426</v>
      </c>
      <c r="D265" s="40" t="s">
        <v>31</v>
      </c>
      <c r="E265" s="40" t="s">
        <v>469</v>
      </c>
      <c r="F265" s="40" t="s">
        <v>100</v>
      </c>
      <c r="G265" s="41">
        <v>38960</v>
      </c>
      <c r="H265" s="42">
        <v>1</v>
      </c>
      <c r="I265" s="36">
        <f t="shared" si="0"/>
        <v>38960</v>
      </c>
      <c r="J265" s="43" t="s">
        <v>457</v>
      </c>
      <c r="K265" s="40" t="s">
        <v>458</v>
      </c>
    </row>
    <row r="266" spans="2:11" x14ac:dyDescent="0.2">
      <c r="B266" s="39" t="s">
        <v>369</v>
      </c>
      <c r="C266" s="33" t="s">
        <v>426</v>
      </c>
      <c r="D266" s="40" t="s">
        <v>31</v>
      </c>
      <c r="E266" s="40" t="s">
        <v>469</v>
      </c>
      <c r="F266" s="40" t="s">
        <v>442</v>
      </c>
      <c r="G266" s="41">
        <v>53360</v>
      </c>
      <c r="H266" s="42">
        <v>1</v>
      </c>
      <c r="I266" s="36">
        <f t="shared" si="0"/>
        <v>53360</v>
      </c>
      <c r="J266" s="43" t="s">
        <v>459</v>
      </c>
      <c r="K266" s="40"/>
    </row>
    <row r="267" spans="2:11" x14ac:dyDescent="0.2">
      <c r="B267" s="39" t="s">
        <v>369</v>
      </c>
      <c r="C267" s="33" t="s">
        <v>426</v>
      </c>
      <c r="D267" s="40" t="s">
        <v>31</v>
      </c>
      <c r="E267" s="40" t="s">
        <v>469</v>
      </c>
      <c r="F267" s="40" t="s">
        <v>460</v>
      </c>
      <c r="G267" s="41">
        <v>13450</v>
      </c>
      <c r="H267" s="42">
        <v>1</v>
      </c>
      <c r="I267" s="36">
        <f t="shared" si="0"/>
        <v>13450</v>
      </c>
      <c r="J267" s="43" t="s">
        <v>461</v>
      </c>
      <c r="K267" s="40"/>
    </row>
    <row r="268" spans="2:11" x14ac:dyDescent="0.2">
      <c r="B268" s="39" t="s">
        <v>369</v>
      </c>
      <c r="C268" s="33" t="s">
        <v>426</v>
      </c>
      <c r="D268" s="40" t="s">
        <v>31</v>
      </c>
      <c r="E268" s="40" t="s">
        <v>469</v>
      </c>
      <c r="F268" s="40" t="s">
        <v>462</v>
      </c>
      <c r="G268" s="41">
        <v>51600</v>
      </c>
      <c r="H268" s="42">
        <v>1</v>
      </c>
      <c r="I268" s="36">
        <f t="shared" si="0"/>
        <v>51600</v>
      </c>
      <c r="J268" s="43" t="s">
        <v>463</v>
      </c>
      <c r="K268" s="40" t="s">
        <v>458</v>
      </c>
    </row>
    <row r="269" spans="2:11" x14ac:dyDescent="0.2">
      <c r="B269" s="39" t="s">
        <v>369</v>
      </c>
      <c r="C269" s="33" t="s">
        <v>426</v>
      </c>
      <c r="D269" s="40" t="s">
        <v>51</v>
      </c>
      <c r="E269" s="40" t="s">
        <v>469</v>
      </c>
      <c r="F269" s="40" t="s">
        <v>465</v>
      </c>
      <c r="G269" s="41">
        <v>103580</v>
      </c>
      <c r="H269" s="42">
        <v>1</v>
      </c>
      <c r="I269" s="36">
        <f t="shared" si="0"/>
        <v>103580</v>
      </c>
      <c r="J269" s="43" t="s">
        <v>466</v>
      </c>
      <c r="K269" s="40"/>
    </row>
    <row r="270" spans="2:11" x14ac:dyDescent="0.2">
      <c r="B270" s="39" t="s">
        <v>369</v>
      </c>
      <c r="C270" s="33" t="s">
        <v>426</v>
      </c>
      <c r="D270" s="40" t="s">
        <v>32</v>
      </c>
      <c r="E270" s="40" t="s">
        <v>469</v>
      </c>
      <c r="F270" s="40" t="s">
        <v>465</v>
      </c>
      <c r="G270" s="41">
        <v>153700</v>
      </c>
      <c r="H270" s="42">
        <v>1</v>
      </c>
      <c r="I270" s="36">
        <f t="shared" si="0"/>
        <v>153700</v>
      </c>
      <c r="J270" s="43" t="s">
        <v>468</v>
      </c>
      <c r="K270" s="40"/>
    </row>
    <row r="271" spans="2:11" x14ac:dyDescent="0.2">
      <c r="B271" s="39" t="s">
        <v>369</v>
      </c>
      <c r="C271" s="33" t="s">
        <v>491</v>
      </c>
      <c r="D271" s="40" t="s">
        <v>27</v>
      </c>
      <c r="E271" s="40" t="s">
        <v>403</v>
      </c>
      <c r="F271" s="40" t="s">
        <v>28</v>
      </c>
      <c r="G271" s="41">
        <v>61000</v>
      </c>
      <c r="H271" s="42">
        <v>1</v>
      </c>
      <c r="I271" s="36">
        <f t="shared" si="0"/>
        <v>61000</v>
      </c>
      <c r="J271" s="43" t="s">
        <v>470</v>
      </c>
      <c r="K271" s="40"/>
    </row>
    <row r="272" spans="2:11" x14ac:dyDescent="0.2">
      <c r="B272" s="39" t="s">
        <v>369</v>
      </c>
      <c r="C272" s="33" t="s">
        <v>426</v>
      </c>
      <c r="D272" s="40" t="s">
        <v>35</v>
      </c>
      <c r="E272" s="40" t="s">
        <v>469</v>
      </c>
      <c r="F272" s="40" t="s">
        <v>28</v>
      </c>
      <c r="G272" s="41">
        <v>90200</v>
      </c>
      <c r="H272" s="42">
        <v>1</v>
      </c>
      <c r="I272" s="36">
        <f t="shared" si="0"/>
        <v>90200</v>
      </c>
      <c r="J272" s="43" t="s">
        <v>471</v>
      </c>
      <c r="K272" s="40"/>
    </row>
    <row r="273" spans="2:11" x14ac:dyDescent="0.2">
      <c r="B273" s="39" t="s">
        <v>369</v>
      </c>
      <c r="C273" s="33" t="s">
        <v>426</v>
      </c>
      <c r="D273" s="40" t="s">
        <v>50</v>
      </c>
      <c r="E273" s="40" t="s">
        <v>469</v>
      </c>
      <c r="F273" s="40" t="s">
        <v>28</v>
      </c>
      <c r="G273" s="41">
        <v>41600</v>
      </c>
      <c r="H273" s="42">
        <v>1</v>
      </c>
      <c r="I273" s="36">
        <f t="shared" si="0"/>
        <v>41600</v>
      </c>
      <c r="J273" s="43" t="s">
        <v>473</v>
      </c>
      <c r="K273" s="40" t="s">
        <v>472</v>
      </c>
    </row>
    <row r="274" spans="2:11" x14ac:dyDescent="0.2">
      <c r="B274" s="39" t="s">
        <v>369</v>
      </c>
      <c r="C274" s="33" t="s">
        <v>426</v>
      </c>
      <c r="D274" s="40" t="s">
        <v>50</v>
      </c>
      <c r="E274" s="40" t="s">
        <v>469</v>
      </c>
      <c r="F274" s="40" t="s">
        <v>464</v>
      </c>
      <c r="G274" s="41">
        <v>71450</v>
      </c>
      <c r="H274" s="42">
        <v>1</v>
      </c>
      <c r="I274" s="36">
        <f t="shared" ref="I274" si="2">G274*H274</f>
        <v>71450</v>
      </c>
      <c r="J274" s="43" t="s">
        <v>467</v>
      </c>
      <c r="K274" s="40"/>
    </row>
    <row r="275" spans="2:11" x14ac:dyDescent="0.2">
      <c r="B275" s="39" t="s">
        <v>369</v>
      </c>
      <c r="C275" s="33" t="s">
        <v>426</v>
      </c>
      <c r="D275" s="40" t="s">
        <v>27</v>
      </c>
      <c r="E275" s="40" t="s">
        <v>469</v>
      </c>
      <c r="F275" s="40" t="s">
        <v>28</v>
      </c>
      <c r="G275" s="41">
        <v>57900</v>
      </c>
      <c r="H275" s="42">
        <v>1</v>
      </c>
      <c r="I275" s="36">
        <f t="shared" si="0"/>
        <v>57900</v>
      </c>
      <c r="J275" s="43" t="s">
        <v>474</v>
      </c>
      <c r="K275" s="40"/>
    </row>
    <row r="276" spans="2:11" x14ac:dyDescent="0.2">
      <c r="B276" s="39" t="s">
        <v>369</v>
      </c>
      <c r="C276" s="33" t="s">
        <v>426</v>
      </c>
      <c r="D276" s="40" t="s">
        <v>53</v>
      </c>
      <c r="E276" s="40" t="s">
        <v>469</v>
      </c>
      <c r="F276" s="40" t="s">
        <v>28</v>
      </c>
      <c r="G276" s="41">
        <v>39000</v>
      </c>
      <c r="H276" s="42">
        <v>1</v>
      </c>
      <c r="I276" s="36">
        <f t="shared" si="0"/>
        <v>39000</v>
      </c>
      <c r="J276" s="43" t="s">
        <v>475</v>
      </c>
      <c r="K276" s="40"/>
    </row>
    <row r="277" spans="2:11" x14ac:dyDescent="0.2">
      <c r="B277" s="39" t="s">
        <v>369</v>
      </c>
      <c r="C277" s="33" t="s">
        <v>426</v>
      </c>
      <c r="D277" s="40" t="s">
        <v>126</v>
      </c>
      <c r="E277" s="40" t="s">
        <v>469</v>
      </c>
      <c r="F277" s="40" t="s">
        <v>28</v>
      </c>
      <c r="G277" s="41">
        <v>14200</v>
      </c>
      <c r="H277" s="42">
        <v>1</v>
      </c>
      <c r="I277" s="36">
        <f t="shared" si="0"/>
        <v>14200</v>
      </c>
      <c r="J277" s="43" t="s">
        <v>476</v>
      </c>
      <c r="K277" s="40"/>
    </row>
    <row r="278" spans="2:11" x14ac:dyDescent="0.2">
      <c r="B278" s="39" t="s">
        <v>369</v>
      </c>
      <c r="C278" s="33" t="s">
        <v>426</v>
      </c>
      <c r="D278" s="40" t="s">
        <v>32</v>
      </c>
      <c r="E278" s="40" t="s">
        <v>469</v>
      </c>
      <c r="F278" s="40" t="s">
        <v>28</v>
      </c>
      <c r="G278" s="41">
        <v>9600</v>
      </c>
      <c r="H278" s="42">
        <v>1</v>
      </c>
      <c r="I278" s="36">
        <f t="shared" si="0"/>
        <v>9600</v>
      </c>
      <c r="J278" s="43" t="s">
        <v>477</v>
      </c>
      <c r="K278" s="40" t="s">
        <v>472</v>
      </c>
    </row>
    <row r="279" spans="2:11" x14ac:dyDescent="0.2">
      <c r="B279" s="39" t="s">
        <v>369</v>
      </c>
      <c r="C279" s="33" t="s">
        <v>426</v>
      </c>
      <c r="D279" s="40" t="s">
        <v>122</v>
      </c>
      <c r="E279" s="40" t="s">
        <v>469</v>
      </c>
      <c r="F279" s="40" t="s">
        <v>28</v>
      </c>
      <c r="G279" s="41">
        <v>25100</v>
      </c>
      <c r="H279" s="42">
        <v>1</v>
      </c>
      <c r="I279" s="36">
        <f t="shared" si="0"/>
        <v>25100</v>
      </c>
      <c r="J279" s="43" t="s">
        <v>478</v>
      </c>
      <c r="K279" s="40"/>
    </row>
    <row r="280" spans="2:11" x14ac:dyDescent="0.2">
      <c r="B280" s="39" t="s">
        <v>369</v>
      </c>
      <c r="C280" s="33" t="s">
        <v>426</v>
      </c>
      <c r="D280" s="40" t="s">
        <v>43</v>
      </c>
      <c r="E280" s="40" t="s">
        <v>469</v>
      </c>
      <c r="F280" s="40" t="s">
        <v>28</v>
      </c>
      <c r="G280" s="41">
        <v>57700</v>
      </c>
      <c r="H280" s="42">
        <v>1</v>
      </c>
      <c r="I280" s="36">
        <f t="shared" si="0"/>
        <v>57700</v>
      </c>
      <c r="J280" s="43" t="s">
        <v>479</v>
      </c>
      <c r="K280" s="40"/>
    </row>
    <row r="281" spans="2:11" x14ac:dyDescent="0.2">
      <c r="B281" s="39" t="s">
        <v>369</v>
      </c>
      <c r="C281" s="33" t="s">
        <v>426</v>
      </c>
      <c r="D281" s="40" t="s">
        <v>72</v>
      </c>
      <c r="E281" s="40" t="s">
        <v>469</v>
      </c>
      <c r="F281" s="40" t="s">
        <v>28</v>
      </c>
      <c r="G281" s="41">
        <v>26000</v>
      </c>
      <c r="H281" s="42">
        <v>1</v>
      </c>
      <c r="I281" s="36">
        <f t="shared" si="0"/>
        <v>26000</v>
      </c>
      <c r="J281" s="43" t="s">
        <v>480</v>
      </c>
      <c r="K281" s="40"/>
    </row>
    <row r="282" spans="2:11" x14ac:dyDescent="0.2">
      <c r="B282" s="39" t="s">
        <v>369</v>
      </c>
      <c r="C282" s="33" t="s">
        <v>491</v>
      </c>
      <c r="D282" s="40" t="s">
        <v>72</v>
      </c>
      <c r="E282" s="40" t="s">
        <v>403</v>
      </c>
      <c r="F282" s="40" t="s">
        <v>28</v>
      </c>
      <c r="G282" s="41">
        <v>62500</v>
      </c>
      <c r="H282" s="42">
        <v>1</v>
      </c>
      <c r="I282" s="36">
        <f t="shared" si="0"/>
        <v>62500</v>
      </c>
      <c r="J282" s="43" t="s">
        <v>481</v>
      </c>
      <c r="K282" s="40"/>
    </row>
    <row r="283" spans="2:11" x14ac:dyDescent="0.2">
      <c r="B283" s="39" t="s">
        <v>369</v>
      </c>
      <c r="C283" s="33" t="s">
        <v>426</v>
      </c>
      <c r="D283" s="40" t="s">
        <v>34</v>
      </c>
      <c r="E283" s="40" t="s">
        <v>469</v>
      </c>
      <c r="F283" s="40" t="s">
        <v>28</v>
      </c>
      <c r="G283" s="41">
        <v>29600</v>
      </c>
      <c r="H283" s="42">
        <v>1</v>
      </c>
      <c r="I283" s="36">
        <f t="shared" si="0"/>
        <v>29600</v>
      </c>
      <c r="J283" s="43" t="s">
        <v>482</v>
      </c>
      <c r="K283" s="40"/>
    </row>
    <row r="284" spans="2:11" x14ac:dyDescent="0.2">
      <c r="B284" s="39" t="s">
        <v>369</v>
      </c>
      <c r="C284" s="33" t="s">
        <v>426</v>
      </c>
      <c r="D284" s="40" t="s">
        <v>51</v>
      </c>
      <c r="E284" s="40" t="s">
        <v>469</v>
      </c>
      <c r="F284" s="40" t="s">
        <v>28</v>
      </c>
      <c r="G284" s="41">
        <v>48800</v>
      </c>
      <c r="H284" s="42">
        <v>1</v>
      </c>
      <c r="I284" s="36">
        <f t="shared" si="0"/>
        <v>48800</v>
      </c>
      <c r="J284" s="43" t="s">
        <v>483</v>
      </c>
      <c r="K284" s="40"/>
    </row>
    <row r="285" spans="2:11" x14ac:dyDescent="0.2">
      <c r="B285" s="39" t="s">
        <v>369</v>
      </c>
      <c r="C285" s="33" t="s">
        <v>426</v>
      </c>
      <c r="D285" s="40" t="s">
        <v>33</v>
      </c>
      <c r="E285" s="40" t="s">
        <v>469</v>
      </c>
      <c r="F285" s="40" t="s">
        <v>28</v>
      </c>
      <c r="G285" s="41">
        <v>43900</v>
      </c>
      <c r="H285" s="42">
        <v>1</v>
      </c>
      <c r="I285" s="36">
        <f t="shared" si="0"/>
        <v>43900</v>
      </c>
      <c r="J285" s="43" t="s">
        <v>484</v>
      </c>
      <c r="K285" s="40"/>
    </row>
    <row r="286" spans="2:11" x14ac:dyDescent="0.2">
      <c r="B286" s="39" t="s">
        <v>369</v>
      </c>
      <c r="C286" s="33" t="s">
        <v>426</v>
      </c>
      <c r="D286" s="40" t="s">
        <v>33</v>
      </c>
      <c r="E286" s="40" t="s">
        <v>469</v>
      </c>
      <c r="F286" s="40" t="s">
        <v>28</v>
      </c>
      <c r="G286" s="41">
        <v>80400</v>
      </c>
      <c r="H286" s="42">
        <v>1</v>
      </c>
      <c r="I286" s="36">
        <f t="shared" si="0"/>
        <v>80400</v>
      </c>
      <c r="J286" s="43" t="s">
        <v>485</v>
      </c>
      <c r="K286" s="40"/>
    </row>
    <row r="287" spans="2:11" x14ac:dyDescent="0.2">
      <c r="B287" s="39" t="s">
        <v>369</v>
      </c>
      <c r="C287" s="33" t="s">
        <v>426</v>
      </c>
      <c r="D287" s="40" t="s">
        <v>493</v>
      </c>
      <c r="E287" s="40"/>
      <c r="F287" s="40"/>
      <c r="G287" s="41">
        <v>-1900000</v>
      </c>
      <c r="H287" s="42">
        <v>1</v>
      </c>
      <c r="I287" s="36">
        <f t="shared" si="0"/>
        <v>-1900000</v>
      </c>
      <c r="J287" s="43"/>
      <c r="K287" s="40" t="s">
        <v>495</v>
      </c>
    </row>
    <row r="288" spans="2:11" x14ac:dyDescent="0.2">
      <c r="B288" s="39" t="s">
        <v>369</v>
      </c>
      <c r="C288" s="33" t="s">
        <v>426</v>
      </c>
      <c r="D288" s="40" t="s">
        <v>494</v>
      </c>
      <c r="E288" s="40"/>
      <c r="F288" s="40"/>
      <c r="G288" s="41">
        <v>-998000</v>
      </c>
      <c r="H288" s="42">
        <v>1</v>
      </c>
      <c r="I288" s="36">
        <f t="shared" si="0"/>
        <v>-998000</v>
      </c>
      <c r="J288" s="43"/>
      <c r="K288" s="40"/>
    </row>
    <row r="289" spans="2:11" x14ac:dyDescent="0.2">
      <c r="B289" s="39"/>
      <c r="C289" s="33"/>
      <c r="D289" s="40" t="s">
        <v>499</v>
      </c>
      <c r="E289" s="40"/>
      <c r="F289" s="40"/>
      <c r="G289" s="41">
        <v>9000000</v>
      </c>
      <c r="H289" s="42">
        <v>1</v>
      </c>
      <c r="I289" s="36">
        <f t="shared" si="0"/>
        <v>9000000</v>
      </c>
      <c r="J289" s="43"/>
      <c r="K289" s="40"/>
    </row>
    <row r="290" spans="2:11" x14ac:dyDescent="0.2">
      <c r="B290" s="39"/>
      <c r="C290" s="33"/>
      <c r="D290" s="40" t="s">
        <v>501</v>
      </c>
      <c r="E290" s="40"/>
      <c r="F290" s="40"/>
      <c r="G290" s="41">
        <v>401</v>
      </c>
      <c r="H290" s="42">
        <v>1</v>
      </c>
      <c r="I290" s="36">
        <f t="shared" si="0"/>
        <v>401</v>
      </c>
      <c r="J290" s="43"/>
      <c r="K290" s="40"/>
    </row>
    <row r="291" spans="2:11" x14ac:dyDescent="0.2">
      <c r="B291" s="39"/>
      <c r="C291" s="33"/>
      <c r="D291" s="40"/>
      <c r="E291" s="40"/>
      <c r="F291" s="40"/>
      <c r="G291" s="41"/>
      <c r="H291" s="42">
        <v>1</v>
      </c>
      <c r="I291" s="36">
        <f t="shared" si="0"/>
        <v>0</v>
      </c>
      <c r="J291" s="43"/>
      <c r="K291" s="40"/>
    </row>
    <row r="292" spans="2:11" x14ac:dyDescent="0.2">
      <c r="B292" s="39"/>
      <c r="C292" s="33"/>
      <c r="D292" s="40"/>
      <c r="E292" s="40"/>
      <c r="F292" s="40"/>
      <c r="G292" s="41"/>
      <c r="H292" s="42">
        <v>1</v>
      </c>
      <c r="I292" s="36">
        <f t="shared" si="0"/>
        <v>0</v>
      </c>
      <c r="J292" s="43"/>
      <c r="K292" s="40"/>
    </row>
    <row r="293" spans="2:11" x14ac:dyDescent="0.2">
      <c r="B293" s="39"/>
      <c r="C293" s="33"/>
      <c r="D293" s="40"/>
      <c r="E293" s="40"/>
      <c r="F293" s="40"/>
      <c r="G293" s="41"/>
      <c r="H293" s="42">
        <v>1</v>
      </c>
      <c r="I293" s="36">
        <f t="shared" si="0"/>
        <v>0</v>
      </c>
      <c r="J293" s="43"/>
      <c r="K293" s="40"/>
    </row>
    <row r="294" spans="2:11" x14ac:dyDescent="0.2">
      <c r="B294" s="39"/>
      <c r="C294" s="40"/>
      <c r="D294" s="40"/>
      <c r="E294" s="40"/>
      <c r="F294" s="40"/>
      <c r="G294" s="41"/>
      <c r="H294" s="42"/>
      <c r="I294" s="36">
        <f t="shared" si="0"/>
        <v>0</v>
      </c>
      <c r="J294" s="43"/>
      <c r="K294" s="44"/>
    </row>
    <row r="295" spans="2:11" ht="16" thickBot="1" x14ac:dyDescent="0.25">
      <c r="B295" s="45" t="s">
        <v>59</v>
      </c>
      <c r="C295" s="46" t="s">
        <v>20</v>
      </c>
      <c r="D295" s="47">
        <f>C21</f>
        <v>37626489</v>
      </c>
      <c r="E295" s="48"/>
      <c r="F295" s="49" t="s">
        <v>60</v>
      </c>
      <c r="G295" s="50"/>
      <c r="H295" s="51" t="s">
        <v>21</v>
      </c>
      <c r="I295" s="52">
        <f>SUM(I38:I294)</f>
        <v>33804161</v>
      </c>
      <c r="J295" s="53" t="s">
        <v>23</v>
      </c>
      <c r="K295" s="52">
        <f>D295+G295-I295</f>
        <v>3822328</v>
      </c>
    </row>
    <row r="296" spans="2:11" x14ac:dyDescent="0.2">
      <c r="B296" s="54"/>
      <c r="C296" s="55"/>
      <c r="D296" s="56"/>
      <c r="E296" s="56"/>
      <c r="F296" s="57"/>
      <c r="G296" s="58"/>
      <c r="H296" s="58"/>
      <c r="I296" s="59"/>
      <c r="J296" s="60"/>
      <c r="K296" s="54"/>
    </row>
    <row r="297" spans="2:11" x14ac:dyDescent="0.2">
      <c r="B297" s="54"/>
      <c r="C297" s="55"/>
      <c r="D297" s="56"/>
      <c r="E297" s="56"/>
      <c r="F297" s="57"/>
      <c r="G297" s="58"/>
      <c r="H297" s="58"/>
      <c r="I297" s="59"/>
      <c r="J297" s="60"/>
      <c r="K297" s="71"/>
    </row>
    <row r="298" spans="2:11" x14ac:dyDescent="0.2">
      <c r="B298" s="54"/>
      <c r="C298" s="55"/>
      <c r="D298" s="56"/>
      <c r="E298" s="56"/>
      <c r="F298" s="57"/>
      <c r="G298" s="58"/>
      <c r="H298" s="58"/>
      <c r="I298" s="59"/>
      <c r="J298" s="60"/>
      <c r="K298" s="54"/>
    </row>
    <row r="299" spans="2:11" x14ac:dyDescent="0.2">
      <c r="B299" s="54"/>
      <c r="C299" s="55"/>
      <c r="D299" s="56"/>
      <c r="E299" s="56"/>
      <c r="F299" s="57"/>
      <c r="G299" s="58"/>
      <c r="H299" s="58"/>
      <c r="I299" s="59"/>
      <c r="J299" s="60"/>
      <c r="K299" s="71"/>
    </row>
    <row r="300" spans="2:11" x14ac:dyDescent="0.2">
      <c r="B300" s="54"/>
      <c r="C300" s="55"/>
      <c r="D300" s="56"/>
      <c r="E300" s="56"/>
      <c r="F300" s="57"/>
      <c r="G300" s="58"/>
      <c r="H300" s="58"/>
      <c r="I300" s="59"/>
      <c r="J300" s="60"/>
      <c r="K300" s="54"/>
    </row>
    <row r="301" spans="2:11" x14ac:dyDescent="0.2">
      <c r="B301" s="54"/>
      <c r="C301" s="55"/>
      <c r="D301" s="56"/>
      <c r="E301" s="56"/>
      <c r="F301" s="57"/>
      <c r="G301" s="58"/>
      <c r="H301" s="58"/>
      <c r="I301" s="59"/>
      <c r="J301" s="60"/>
      <c r="K301" s="54"/>
    </row>
    <row r="302" spans="2:11" x14ac:dyDescent="0.2">
      <c r="B302" s="54"/>
      <c r="C302" s="55"/>
      <c r="D302" s="56"/>
      <c r="E302" s="56"/>
      <c r="F302" s="57"/>
      <c r="G302" s="58"/>
      <c r="H302" s="58"/>
      <c r="I302" s="59"/>
      <c r="J302" s="60"/>
      <c r="K302" s="54"/>
    </row>
    <row r="303" spans="2:11" x14ac:dyDescent="0.2">
      <c r="B303" s="54"/>
      <c r="C303" s="55"/>
      <c r="D303" s="56"/>
      <c r="E303" s="56"/>
      <c r="F303" s="57"/>
      <c r="G303" s="58"/>
      <c r="H303" s="58"/>
      <c r="I303" s="59"/>
      <c r="J303" s="60"/>
      <c r="K303" s="54"/>
    </row>
    <row r="304" spans="2:11" x14ac:dyDescent="0.2">
      <c r="B304" s="54"/>
      <c r="C304" s="55"/>
      <c r="D304" s="56"/>
      <c r="E304" s="56"/>
      <c r="F304" s="57"/>
      <c r="G304" s="58"/>
      <c r="H304" s="58"/>
      <c r="I304" s="59"/>
      <c r="J304" s="60"/>
      <c r="K304" s="54"/>
    </row>
    <row r="305" spans="2:11" x14ac:dyDescent="0.2">
      <c r="B305" s="54"/>
      <c r="C305" s="55"/>
      <c r="D305" s="56"/>
      <c r="E305" s="56"/>
      <c r="F305" s="57"/>
      <c r="G305" s="58"/>
      <c r="H305" s="58"/>
      <c r="I305" s="59"/>
      <c r="J305" s="60"/>
      <c r="K305" s="54"/>
    </row>
    <row r="306" spans="2:11" x14ac:dyDescent="0.2">
      <c r="B306" s="54"/>
      <c r="C306" s="55"/>
      <c r="D306" s="56"/>
      <c r="E306" s="56"/>
      <c r="F306" s="57"/>
      <c r="G306" s="58"/>
      <c r="H306" s="58"/>
      <c r="I306" s="59"/>
      <c r="J306" s="60"/>
      <c r="K306" s="54"/>
    </row>
    <row r="307" spans="2:11" x14ac:dyDescent="0.2">
      <c r="B307" s="54"/>
      <c r="C307" s="55"/>
      <c r="D307" s="56"/>
      <c r="E307" s="56"/>
      <c r="F307" s="57"/>
      <c r="G307" s="58"/>
      <c r="H307" s="58"/>
      <c r="I307" s="59"/>
      <c r="J307" s="60"/>
      <c r="K307" s="54"/>
    </row>
    <row r="308" spans="2:11" x14ac:dyDescent="0.2">
      <c r="B308" s="54"/>
      <c r="C308" s="55"/>
      <c r="D308" s="56"/>
      <c r="E308" s="56"/>
      <c r="F308" s="57"/>
      <c r="G308" s="58"/>
      <c r="H308" s="58"/>
      <c r="I308" s="59"/>
      <c r="J308" s="60"/>
      <c r="K308" s="54"/>
    </row>
    <row r="309" spans="2:11" x14ac:dyDescent="0.2">
      <c r="B309" s="54"/>
      <c r="C309" s="55"/>
      <c r="D309" s="56"/>
      <c r="E309" s="56"/>
      <c r="F309" s="57"/>
      <c r="G309" s="58"/>
      <c r="H309" s="58"/>
      <c r="I309" s="59"/>
      <c r="J309" s="60"/>
      <c r="K309" s="54"/>
    </row>
    <row r="310" spans="2:11" x14ac:dyDescent="0.2">
      <c r="B310" s="54"/>
      <c r="C310" s="55"/>
      <c r="D310" s="56"/>
      <c r="E310" s="56"/>
      <c r="F310" s="57"/>
      <c r="G310" s="58"/>
      <c r="H310" s="58"/>
      <c r="I310" s="59"/>
      <c r="J310" s="60"/>
      <c r="K310" s="54"/>
    </row>
    <row r="311" spans="2:11" x14ac:dyDescent="0.2">
      <c r="B311" s="54"/>
      <c r="C311" s="55"/>
      <c r="D311" s="56"/>
      <c r="E311" s="56"/>
      <c r="F311" s="57"/>
      <c r="G311" s="58"/>
      <c r="H311" s="58"/>
      <c r="I311" s="59"/>
      <c r="J311" s="60"/>
      <c r="K311" s="54"/>
    </row>
    <row r="312" spans="2:11" x14ac:dyDescent="0.2">
      <c r="B312" s="54"/>
      <c r="C312" s="55"/>
      <c r="D312" s="56"/>
      <c r="E312" s="56"/>
      <c r="F312" s="57"/>
      <c r="G312" s="58"/>
      <c r="H312" s="58"/>
      <c r="I312" s="59"/>
      <c r="J312" s="60"/>
      <c r="K312" s="54"/>
    </row>
    <row r="313" spans="2:11" x14ac:dyDescent="0.2">
      <c r="B313" s="54"/>
      <c r="C313" s="55"/>
      <c r="D313" s="56"/>
      <c r="E313" s="56"/>
      <c r="F313" s="57"/>
      <c r="G313" s="58"/>
      <c r="H313" s="58"/>
      <c r="I313" s="59"/>
      <c r="J313" s="60"/>
      <c r="K313" s="54"/>
    </row>
    <row r="314" spans="2:11" x14ac:dyDescent="0.2">
      <c r="B314" s="54"/>
      <c r="C314" s="55"/>
      <c r="D314" s="56"/>
      <c r="E314" s="56"/>
      <c r="F314" s="57"/>
      <c r="G314" s="58"/>
      <c r="H314" s="58"/>
      <c r="I314" s="59"/>
      <c r="J314" s="60"/>
      <c r="K314" s="54"/>
    </row>
    <row r="315" spans="2:11" x14ac:dyDescent="0.2">
      <c r="B315" s="57"/>
      <c r="C315" s="57"/>
      <c r="D315" s="56"/>
      <c r="E315" s="56"/>
      <c r="F315" s="57"/>
      <c r="G315" s="58"/>
      <c r="H315" s="58"/>
      <c r="I315" s="59"/>
      <c r="J315" s="61"/>
      <c r="K315" s="57"/>
    </row>
    <row r="316" spans="2:11" x14ac:dyDescent="0.2">
      <c r="B316" s="57"/>
      <c r="C316" s="57"/>
      <c r="D316" s="56"/>
      <c r="E316" s="57"/>
      <c r="F316" s="57"/>
      <c r="G316" s="58"/>
      <c r="H316" s="58"/>
      <c r="I316" s="59"/>
      <c r="J316" s="62"/>
      <c r="K316" s="57"/>
    </row>
    <row r="317" spans="2:11" x14ac:dyDescent="0.2">
      <c r="B317" s="54"/>
      <c r="C317" s="54"/>
      <c r="D317" s="57"/>
      <c r="E317" s="56"/>
      <c r="F317" s="57"/>
      <c r="G317" s="58"/>
      <c r="H317" s="58"/>
      <c r="I317" s="59"/>
      <c r="J317" s="63"/>
      <c r="K317" s="54"/>
    </row>
    <row r="318" spans="2:11" x14ac:dyDescent="0.2">
      <c r="B318" s="54"/>
      <c r="C318" s="54"/>
      <c r="D318" s="57"/>
      <c r="E318" s="56"/>
      <c r="F318" s="57"/>
      <c r="G318" s="58"/>
      <c r="H318" s="58"/>
      <c r="I318" s="59"/>
      <c r="J318" s="63"/>
      <c r="K318" s="54"/>
    </row>
    <row r="319" spans="2:11" x14ac:dyDescent="0.2">
      <c r="B319" s="6"/>
      <c r="C319" s="6"/>
      <c r="D319" s="5"/>
      <c r="E319" s="5"/>
      <c r="F319" s="6"/>
      <c r="G319" s="7"/>
      <c r="H319" s="7"/>
      <c r="I319" s="64"/>
      <c r="J319" s="65"/>
      <c r="K319" s="6"/>
    </row>
    <row r="320" spans="2:11" x14ac:dyDescent="0.2">
      <c r="B320" s="6"/>
      <c r="C320" s="6"/>
      <c r="D320" s="5"/>
      <c r="E320" s="5"/>
      <c r="F320" s="6"/>
      <c r="G320" s="7"/>
      <c r="H320" s="7"/>
      <c r="I320" s="64"/>
      <c r="J320" s="65"/>
      <c r="K320" s="6"/>
    </row>
  </sheetData>
  <mergeCells count="14">
    <mergeCell ref="B1:H1"/>
    <mergeCell ref="B36:B37"/>
    <mergeCell ref="C36:C37"/>
    <mergeCell ref="B35:C35"/>
    <mergeCell ref="F26:K33"/>
    <mergeCell ref="K36:K37"/>
    <mergeCell ref="D35:D37"/>
    <mergeCell ref="E35:E37"/>
    <mergeCell ref="F36:F37"/>
    <mergeCell ref="G36:G37"/>
    <mergeCell ref="H36:H37"/>
    <mergeCell ref="I36:I37"/>
    <mergeCell ref="J36:J37"/>
    <mergeCell ref="F35:K35"/>
  </mergeCells>
  <phoneticPr fontId="1" type="noConversion"/>
  <pageMargins left="0.25" right="0.25" top="0.75" bottom="0.75" header="0.3" footer="0.3"/>
  <pageSetup paperSize="9" scale="16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문원일</dc:creator>
  <cp:lastModifiedBy>Microsoft Office User</cp:lastModifiedBy>
  <cp:lastPrinted>2019-01-29T07:55:25Z</cp:lastPrinted>
  <dcterms:created xsi:type="dcterms:W3CDTF">2011-07-17T03:53:58Z</dcterms:created>
  <dcterms:modified xsi:type="dcterms:W3CDTF">2019-01-30T12:14:52Z</dcterms:modified>
</cp:coreProperties>
</file>