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868" activeTab="1"/>
  </bookViews>
  <sheets>
    <sheet name="1월회계" sheetId="1" r:id="rId1"/>
    <sheet name="2월회계" sheetId="2" r:id="rId2"/>
    <sheet name="3월회계" sheetId="3" r:id="rId3"/>
    <sheet name="4월회계" sheetId="4" r:id="rId4"/>
    <sheet name="5월회계" sheetId="5" r:id="rId5"/>
    <sheet name="6월회계" sheetId="7" r:id="rId6"/>
    <sheet name="7월회계" sheetId="8" r:id="rId7"/>
    <sheet name="8월회계" sheetId="9" r:id="rId8"/>
    <sheet name="9월회계" sheetId="11" r:id="rId9"/>
  </sheets>
  <calcPr calcId="125725"/>
</workbook>
</file>

<file path=xl/calcChain.xml><?xml version="1.0" encoding="utf-8"?>
<calcChain xmlns="http://schemas.openxmlformats.org/spreadsheetml/2006/main">
  <c r="E32" i="11"/>
  <c r="E15" i="9"/>
  <c r="E24" i="8"/>
  <c r="E12" i="5"/>
  <c r="E22" i="4"/>
  <c r="E22" i="3"/>
  <c r="E29" i="2"/>
  <c r="D29"/>
  <c r="I30" s="1"/>
  <c r="D45" i="1"/>
  <c r="E45"/>
  <c r="F15"/>
  <c r="F12" i="11"/>
  <c r="F13" i="9"/>
  <c r="F22" i="8"/>
  <c r="H4" s="1"/>
  <c r="F20" i="4"/>
  <c r="I4" s="1"/>
  <c r="I4" i="9"/>
  <c r="F7" i="8"/>
  <c r="H4" i="7"/>
  <c r="H4" i="5"/>
  <c r="F7"/>
  <c r="H4" i="3"/>
  <c r="F17"/>
  <c r="F8"/>
  <c r="I6" i="2"/>
  <c r="I5"/>
  <c r="F27"/>
  <c r="F13"/>
  <c r="F28" i="1"/>
  <c r="F41"/>
</calcChain>
</file>

<file path=xl/sharedStrings.xml><?xml version="1.0" encoding="utf-8"?>
<sst xmlns="http://schemas.openxmlformats.org/spreadsheetml/2006/main" count="230" uniqueCount="122">
  <si>
    <t>날짜</t>
    <phoneticPr fontId="1" type="noConversion"/>
  </si>
  <si>
    <t>행사</t>
    <phoneticPr fontId="1" type="noConversion"/>
  </si>
  <si>
    <t>적요</t>
    <phoneticPr fontId="1" type="noConversion"/>
  </si>
  <si>
    <t>수입</t>
    <phoneticPr fontId="1" type="noConversion"/>
  </si>
  <si>
    <t>지출</t>
    <phoneticPr fontId="1" type="noConversion"/>
  </si>
  <si>
    <t>비고</t>
    <phoneticPr fontId="1" type="noConversion"/>
  </si>
  <si>
    <t>33기 이월</t>
    <phoneticPr fontId="1" type="noConversion"/>
  </si>
  <si>
    <t>대구교통비</t>
    <phoneticPr fontId="1" type="noConversion"/>
  </si>
  <si>
    <t>동신교통비</t>
    <phoneticPr fontId="1" type="noConversion"/>
  </si>
  <si>
    <t>우석교통비</t>
    <phoneticPr fontId="1" type="noConversion"/>
  </si>
  <si>
    <t>가천교통비</t>
    <phoneticPr fontId="1" type="noConversion"/>
  </si>
  <si>
    <t>동의교통비</t>
    <phoneticPr fontId="1" type="noConversion"/>
  </si>
  <si>
    <t>상지교통비</t>
    <phoneticPr fontId="1" type="noConversion"/>
  </si>
  <si>
    <t>세명교통비</t>
    <phoneticPr fontId="1" type="noConversion"/>
  </si>
  <si>
    <t>일산교통비</t>
    <phoneticPr fontId="1" type="noConversion"/>
  </si>
  <si>
    <t>부산교통비</t>
    <phoneticPr fontId="1" type="noConversion"/>
  </si>
  <si>
    <t>경주교통비</t>
    <phoneticPr fontId="1" type="noConversion"/>
  </si>
  <si>
    <t>원광교통비</t>
    <phoneticPr fontId="1" type="noConversion"/>
  </si>
  <si>
    <t>점심(권병조)</t>
    <phoneticPr fontId="1" type="noConversion"/>
  </si>
  <si>
    <t>간식비(주성준)</t>
    <phoneticPr fontId="1" type="noConversion"/>
  </si>
  <si>
    <t>의장지원금(성정훈)</t>
    <phoneticPr fontId="1" type="noConversion"/>
  </si>
  <si>
    <t>상임위 1차회의(대전)</t>
    <phoneticPr fontId="1" type="noConversion"/>
  </si>
  <si>
    <t>상임위 2차회의(대전)</t>
    <phoneticPr fontId="1" type="noConversion"/>
  </si>
  <si>
    <t>상임위 3차회의(대전)</t>
    <phoneticPr fontId="1" type="noConversion"/>
  </si>
  <si>
    <t>경희교통비</t>
    <phoneticPr fontId="1" type="noConversion"/>
  </si>
  <si>
    <t>2017-02-02 ~ 2017-02-16</t>
    <phoneticPr fontId="1" type="noConversion"/>
  </si>
  <si>
    <t>새내기랜드 결산</t>
    <phoneticPr fontId="1" type="noConversion"/>
  </si>
  <si>
    <t>총수입</t>
    <phoneticPr fontId="1" type="noConversion"/>
  </si>
  <si>
    <t>총지출</t>
    <phoneticPr fontId="1" type="noConversion"/>
  </si>
  <si>
    <t xml:space="preserve">상임위 회의 </t>
    <phoneticPr fontId="1" type="noConversion"/>
  </si>
  <si>
    <t>상임위회의</t>
    <phoneticPr fontId="1" type="noConversion"/>
  </si>
  <si>
    <t>상임위회의</t>
    <phoneticPr fontId="1" type="noConversion"/>
  </si>
  <si>
    <t>상임위회의</t>
    <phoneticPr fontId="1" type="noConversion"/>
  </si>
  <si>
    <t>분납금</t>
    <phoneticPr fontId="1" type="noConversion"/>
  </si>
  <si>
    <t>가천대학교</t>
    <phoneticPr fontId="1" type="noConversion"/>
  </si>
  <si>
    <t>경희대학교</t>
    <phoneticPr fontId="1" type="noConversion"/>
  </si>
  <si>
    <t>대구한의대학교</t>
    <phoneticPr fontId="1" type="noConversion"/>
  </si>
  <si>
    <t>대전대학교</t>
    <phoneticPr fontId="1" type="noConversion"/>
  </si>
  <si>
    <t>동국대학교</t>
    <phoneticPr fontId="1" type="noConversion"/>
  </si>
  <si>
    <t>동신대학교</t>
    <phoneticPr fontId="1" type="noConversion"/>
  </si>
  <si>
    <t>동의대학교</t>
    <phoneticPr fontId="1" type="noConversion"/>
  </si>
  <si>
    <t>부산한의전</t>
    <phoneticPr fontId="1" type="noConversion"/>
  </si>
  <si>
    <t>상지대학교</t>
    <phoneticPr fontId="1" type="noConversion"/>
  </si>
  <si>
    <t>세명대학교</t>
    <phoneticPr fontId="1" type="noConversion"/>
  </si>
  <si>
    <t>우석대학교</t>
    <phoneticPr fontId="1" type="noConversion"/>
  </si>
  <si>
    <t>원광대학교</t>
    <phoneticPr fontId="1" type="noConversion"/>
  </si>
  <si>
    <t>4,897,000 미납</t>
    <phoneticPr fontId="1" type="noConversion"/>
  </si>
  <si>
    <t>동신인쇄비</t>
    <phoneticPr fontId="1" type="noConversion"/>
  </si>
  <si>
    <t>세명교통비</t>
    <phoneticPr fontId="1" type="noConversion"/>
  </si>
  <si>
    <t>동의교통비</t>
    <phoneticPr fontId="1" type="noConversion"/>
  </si>
  <si>
    <t>동신교통비</t>
    <phoneticPr fontId="1" type="noConversion"/>
  </si>
  <si>
    <t>경주교통비</t>
    <phoneticPr fontId="1" type="noConversion"/>
  </si>
  <si>
    <t>원광교통비</t>
    <phoneticPr fontId="1" type="noConversion"/>
  </si>
  <si>
    <t>우석교통비</t>
    <phoneticPr fontId="1" type="noConversion"/>
  </si>
  <si>
    <t>부산교통비</t>
    <phoneticPr fontId="1" type="noConversion"/>
  </si>
  <si>
    <t>대구한교통비</t>
    <phoneticPr fontId="1" type="noConversion"/>
  </si>
  <si>
    <t>대구한교통비</t>
    <phoneticPr fontId="1" type="noConversion"/>
  </si>
  <si>
    <t>가천교통비</t>
    <phoneticPr fontId="1" type="noConversion"/>
  </si>
  <si>
    <t>일산교통비</t>
    <phoneticPr fontId="1" type="noConversion"/>
  </si>
  <si>
    <t>가천교통비</t>
    <phoneticPr fontId="1" type="noConversion"/>
  </si>
  <si>
    <t>우석교통비</t>
    <phoneticPr fontId="1" type="noConversion"/>
  </si>
  <si>
    <t>상지교통비</t>
    <phoneticPr fontId="1" type="noConversion"/>
  </si>
  <si>
    <t>대전교통비</t>
    <phoneticPr fontId="1" type="noConversion"/>
  </si>
  <si>
    <t>동의다과비</t>
    <phoneticPr fontId="1" type="noConversion"/>
  </si>
  <si>
    <t>의장지원금</t>
    <phoneticPr fontId="1" type="noConversion"/>
  </si>
  <si>
    <t>전한련 소식지</t>
    <phoneticPr fontId="1" type="noConversion"/>
  </si>
  <si>
    <t>배송비 및 인쇄비</t>
    <phoneticPr fontId="1" type="noConversion"/>
  </si>
  <si>
    <t>전한련 총투표</t>
    <phoneticPr fontId="1" type="noConversion"/>
  </si>
  <si>
    <t>오투웹스</t>
    <phoneticPr fontId="1" type="noConversion"/>
  </si>
  <si>
    <t>전한련 홈페이지</t>
    <phoneticPr fontId="1" type="noConversion"/>
  </si>
  <si>
    <t>다과비</t>
    <phoneticPr fontId="1" type="noConversion"/>
  </si>
  <si>
    <t>저녁식사</t>
    <phoneticPr fontId="1" type="noConversion"/>
  </si>
  <si>
    <t>학생회 프린터 인쇄비</t>
    <phoneticPr fontId="1" type="noConversion"/>
  </si>
  <si>
    <t>50% 선입금</t>
    <phoneticPr fontId="1" type="noConversion"/>
  </si>
  <si>
    <t xml:space="preserve">전한련 홈페이지 </t>
    <phoneticPr fontId="1" type="noConversion"/>
  </si>
  <si>
    <t>제작비용</t>
    <phoneticPr fontId="1" type="noConversion"/>
  </si>
  <si>
    <t>집장지원금</t>
    <phoneticPr fontId="1" type="noConversion"/>
  </si>
  <si>
    <t>다과 및 인쇄비</t>
    <phoneticPr fontId="1" type="noConversion"/>
  </si>
  <si>
    <t>행림제 팀장단 회의</t>
    <phoneticPr fontId="1" type="noConversion"/>
  </si>
  <si>
    <t>박성민 교통비</t>
    <phoneticPr fontId="1" type="noConversion"/>
  </si>
  <si>
    <t>문정현 교통비</t>
    <phoneticPr fontId="1" type="noConversion"/>
  </si>
  <si>
    <t>배지은 교통비</t>
    <phoneticPr fontId="1" type="noConversion"/>
  </si>
  <si>
    <t>크로스워드 상품</t>
    <phoneticPr fontId="1" type="noConversion"/>
  </si>
  <si>
    <t>설문조사</t>
    <phoneticPr fontId="1" type="noConversion"/>
  </si>
  <si>
    <t>설문조사 상품</t>
    <phoneticPr fontId="1" type="noConversion"/>
  </si>
  <si>
    <t>로고공모전</t>
    <phoneticPr fontId="1" type="noConversion"/>
  </si>
  <si>
    <t>상품 및 배송비</t>
    <phoneticPr fontId="1" type="noConversion"/>
  </si>
  <si>
    <t>제작비</t>
    <phoneticPr fontId="1" type="noConversion"/>
  </si>
  <si>
    <t>후입금 나머지 50%</t>
    <phoneticPr fontId="1" type="noConversion"/>
  </si>
  <si>
    <t>별도 자료</t>
    <phoneticPr fontId="1" type="noConversion"/>
  </si>
  <si>
    <t>저녁식사</t>
    <phoneticPr fontId="1" type="noConversion"/>
  </si>
  <si>
    <t>의장지원금</t>
    <phoneticPr fontId="1" type="noConversion"/>
  </si>
  <si>
    <t>중집교통비</t>
    <phoneticPr fontId="1" type="noConversion"/>
  </si>
  <si>
    <t>상임위회의(부산)</t>
    <phoneticPr fontId="1" type="noConversion"/>
  </si>
  <si>
    <t>대구교통비</t>
    <phoneticPr fontId="1" type="noConversion"/>
  </si>
  <si>
    <t>동신교통비</t>
    <phoneticPr fontId="1" type="noConversion"/>
  </si>
  <si>
    <t>부산교통비</t>
    <phoneticPr fontId="1" type="noConversion"/>
  </si>
  <si>
    <t>경주교통비</t>
    <phoneticPr fontId="1" type="noConversion"/>
  </si>
  <si>
    <t>상임위 회의</t>
    <phoneticPr fontId="1" type="noConversion"/>
  </si>
  <si>
    <t>가천교통비</t>
    <phoneticPr fontId="1" type="noConversion"/>
  </si>
  <si>
    <t>상지교통비</t>
    <phoneticPr fontId="1" type="noConversion"/>
  </si>
  <si>
    <t>원광교통비</t>
    <phoneticPr fontId="1" type="noConversion"/>
  </si>
  <si>
    <t>세명교통비</t>
    <phoneticPr fontId="1" type="noConversion"/>
  </si>
  <si>
    <t>우석교통비</t>
    <phoneticPr fontId="1" type="noConversion"/>
  </si>
  <si>
    <t>행림제</t>
    <phoneticPr fontId="1" type="noConversion"/>
  </si>
  <si>
    <t>후원금</t>
    <phoneticPr fontId="1" type="noConversion"/>
  </si>
  <si>
    <t>전한련재정</t>
    <phoneticPr fontId="1" type="noConversion"/>
  </si>
  <si>
    <t>참가비</t>
    <phoneticPr fontId="1" type="noConversion"/>
  </si>
  <si>
    <t>총수입</t>
    <phoneticPr fontId="1" type="noConversion"/>
  </si>
  <si>
    <t>총지출</t>
    <phoneticPr fontId="1" type="noConversion"/>
  </si>
  <si>
    <t>별도자료</t>
    <phoneticPr fontId="1" type="noConversion"/>
  </si>
  <si>
    <t>행림제 팀장단회의</t>
    <phoneticPr fontId="1" type="noConversion"/>
  </si>
  <si>
    <t>점심</t>
    <phoneticPr fontId="1" type="noConversion"/>
  </si>
  <si>
    <t>다과</t>
    <phoneticPr fontId="1" type="noConversion"/>
  </si>
  <si>
    <t>사전준비</t>
    <phoneticPr fontId="1" type="noConversion"/>
  </si>
  <si>
    <t>주차비</t>
    <phoneticPr fontId="1" type="noConversion"/>
  </si>
  <si>
    <t>쓰레기봉투, 일회용품</t>
    <phoneticPr fontId="1" type="noConversion"/>
  </si>
  <si>
    <t>전체모임</t>
    <phoneticPr fontId="1" type="noConversion"/>
  </si>
  <si>
    <t>다과</t>
    <phoneticPr fontId="1" type="noConversion"/>
  </si>
  <si>
    <t>행림제 추가</t>
    <phoneticPr fontId="1" type="noConversion"/>
  </si>
  <si>
    <t>물 추가구매</t>
    <phoneticPr fontId="1" type="noConversion"/>
  </si>
  <si>
    <t>체육부 음료수 선물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</si>
</sst>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##,##0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434343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2" fillId="0" borderId="0" xfId="0" applyNumberFormat="1" applyFont="1">
      <alignment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opLeftCell="A11" workbookViewId="0">
      <selection activeCell="F45" sqref="F45"/>
    </sheetView>
  </sheetViews>
  <sheetFormatPr defaultRowHeight="17.399999999999999"/>
  <cols>
    <col min="1" max="1" width="15" customWidth="1"/>
    <col min="2" max="2" width="23.796875" customWidth="1"/>
    <col min="3" max="3" width="13.3984375" customWidth="1"/>
    <col min="4" max="4" width="10.19921875" bestFit="1" customWidth="1"/>
    <col min="5" max="5" width="9.19921875" bestFit="1" customWidth="1"/>
    <col min="6" max="6" width="10.19921875" bestFit="1" customWidth="1"/>
    <col min="7" max="7" width="20" customWidth="1"/>
    <col min="10" max="10" width="27.19921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>
      <c r="A2" s="1"/>
      <c r="B2" t="s">
        <v>6</v>
      </c>
      <c r="D2" s="2">
        <v>1970010</v>
      </c>
      <c r="F2" s="2"/>
    </row>
    <row r="3" spans="1:7">
      <c r="A3" s="1"/>
      <c r="D3" s="2"/>
      <c r="F3" s="2"/>
    </row>
    <row r="4" spans="1:7">
      <c r="A4" s="1"/>
      <c r="B4" t="s">
        <v>33</v>
      </c>
      <c r="C4" t="s">
        <v>34</v>
      </c>
      <c r="D4" s="2">
        <v>2146000</v>
      </c>
      <c r="F4" s="2"/>
    </row>
    <row r="5" spans="1:7">
      <c r="A5" s="1"/>
      <c r="C5" t="s">
        <v>35</v>
      </c>
      <c r="D5" s="2"/>
      <c r="F5" s="2"/>
      <c r="G5" t="s">
        <v>46</v>
      </c>
    </row>
    <row r="6" spans="1:7">
      <c r="A6" s="1"/>
      <c r="C6" t="s">
        <v>36</v>
      </c>
      <c r="D6" s="2">
        <v>4828000</v>
      </c>
      <c r="F6" s="2"/>
    </row>
    <row r="7" spans="1:7">
      <c r="A7" s="1"/>
      <c r="C7" t="s">
        <v>37</v>
      </c>
      <c r="D7" s="2">
        <v>3762000</v>
      </c>
      <c r="F7" s="2"/>
    </row>
    <row r="8" spans="1:7">
      <c r="A8" s="1"/>
      <c r="C8" t="s">
        <v>38</v>
      </c>
      <c r="D8" s="2">
        <v>3693000</v>
      </c>
      <c r="F8" s="2"/>
    </row>
    <row r="9" spans="1:7">
      <c r="C9" t="s">
        <v>39</v>
      </c>
      <c r="D9" s="2">
        <v>2765000</v>
      </c>
    </row>
    <row r="10" spans="1:7">
      <c r="C10" t="s">
        <v>40</v>
      </c>
      <c r="D10" s="2">
        <v>2868000</v>
      </c>
    </row>
    <row r="11" spans="1:7">
      <c r="C11" t="s">
        <v>41</v>
      </c>
      <c r="D11" s="2">
        <v>2834000</v>
      </c>
    </row>
    <row r="12" spans="1:7">
      <c r="C12" t="s">
        <v>42</v>
      </c>
      <c r="D12" s="2">
        <v>3178000</v>
      </c>
    </row>
    <row r="13" spans="1:7">
      <c r="C13" t="s">
        <v>43</v>
      </c>
      <c r="D13" s="2">
        <v>2593000</v>
      </c>
    </row>
    <row r="14" spans="1:7">
      <c r="C14" t="s">
        <v>44</v>
      </c>
      <c r="D14" s="2">
        <v>2146000</v>
      </c>
    </row>
    <row r="15" spans="1:7">
      <c r="C15" t="s">
        <v>45</v>
      </c>
      <c r="D15" s="2">
        <v>4416000</v>
      </c>
      <c r="F15" s="2">
        <f>SUM(D4:D15)</f>
        <v>35229000</v>
      </c>
    </row>
    <row r="16" spans="1:7">
      <c r="F16" s="2"/>
    </row>
    <row r="18" spans="1:6">
      <c r="A18" s="1">
        <v>42746</v>
      </c>
      <c r="B18" t="s">
        <v>21</v>
      </c>
      <c r="C18" t="s">
        <v>8</v>
      </c>
      <c r="E18" s="3">
        <v>14400</v>
      </c>
    </row>
    <row r="19" spans="1:6">
      <c r="C19" t="s">
        <v>9</v>
      </c>
      <c r="E19" s="2">
        <v>13800</v>
      </c>
    </row>
    <row r="20" spans="1:6">
      <c r="C20" t="s">
        <v>10</v>
      </c>
      <c r="E20" s="2">
        <v>25600</v>
      </c>
    </row>
    <row r="21" spans="1:6">
      <c r="C21" t="s">
        <v>11</v>
      </c>
      <c r="E21" s="2">
        <v>72400</v>
      </c>
    </row>
    <row r="22" spans="1:6">
      <c r="C22" t="s">
        <v>16</v>
      </c>
      <c r="E22" s="2">
        <v>51600</v>
      </c>
    </row>
    <row r="23" spans="1:6">
      <c r="C23" t="s">
        <v>12</v>
      </c>
      <c r="E23" s="2">
        <v>25200</v>
      </c>
    </row>
    <row r="24" spans="1:6">
      <c r="C24" t="s">
        <v>13</v>
      </c>
      <c r="E24" s="2">
        <v>20200</v>
      </c>
    </row>
    <row r="25" spans="1:6">
      <c r="C25" t="s">
        <v>14</v>
      </c>
      <c r="E25" s="2">
        <v>47400</v>
      </c>
    </row>
    <row r="26" spans="1:6">
      <c r="C26" t="s">
        <v>15</v>
      </c>
      <c r="E26" s="2">
        <v>75000</v>
      </c>
    </row>
    <row r="27" spans="1:6">
      <c r="C27" t="s">
        <v>7</v>
      </c>
      <c r="E27" s="2">
        <v>44300</v>
      </c>
    </row>
    <row r="28" spans="1:6">
      <c r="C28" t="s">
        <v>17</v>
      </c>
      <c r="E28" s="2">
        <v>41500</v>
      </c>
      <c r="F28" s="2">
        <f>SUM(E18:E28)</f>
        <v>431400</v>
      </c>
    </row>
    <row r="31" spans="1:6">
      <c r="A31" s="1">
        <v>42753</v>
      </c>
      <c r="B31" t="s">
        <v>22</v>
      </c>
      <c r="C31" t="s">
        <v>14</v>
      </c>
      <c r="E31" s="2">
        <v>47100</v>
      </c>
    </row>
    <row r="32" spans="1:6">
      <c r="C32" t="s">
        <v>10</v>
      </c>
      <c r="E32" s="2">
        <v>31900</v>
      </c>
    </row>
    <row r="33" spans="3:7">
      <c r="C33" t="s">
        <v>16</v>
      </c>
      <c r="E33" s="2">
        <v>51600</v>
      </c>
    </row>
    <row r="34" spans="3:7">
      <c r="C34" t="s">
        <v>7</v>
      </c>
      <c r="E34" s="2">
        <v>47400</v>
      </c>
    </row>
    <row r="35" spans="3:7">
      <c r="C35" t="s">
        <v>11</v>
      </c>
      <c r="E35" s="2">
        <v>62000</v>
      </c>
    </row>
    <row r="36" spans="3:7">
      <c r="C36" t="s">
        <v>15</v>
      </c>
      <c r="E36" s="2">
        <v>75000</v>
      </c>
    </row>
    <row r="37" spans="3:7">
      <c r="C37" t="s">
        <v>17</v>
      </c>
      <c r="E37" s="2">
        <v>10600</v>
      </c>
    </row>
    <row r="38" spans="3:7">
      <c r="C38" t="s">
        <v>13</v>
      </c>
      <c r="E38" s="2">
        <v>20200</v>
      </c>
    </row>
    <row r="39" spans="3:7">
      <c r="C39" t="s">
        <v>53</v>
      </c>
      <c r="E39" s="2">
        <v>13800</v>
      </c>
    </row>
    <row r="40" spans="3:7">
      <c r="C40" t="s">
        <v>18</v>
      </c>
      <c r="E40" s="2">
        <v>63500</v>
      </c>
    </row>
    <row r="41" spans="3:7">
      <c r="C41" t="s">
        <v>19</v>
      </c>
      <c r="E41" s="2">
        <v>25200</v>
      </c>
      <c r="F41" s="2">
        <f>SUM(E31:E41)</f>
        <v>448300</v>
      </c>
    </row>
    <row r="43" spans="3:7">
      <c r="G43" s="2"/>
    </row>
    <row r="44" spans="3:7">
      <c r="F44" s="2"/>
    </row>
    <row r="45" spans="3:7">
      <c r="D45" s="2">
        <f>SUM(D2:D15)</f>
        <v>37199010</v>
      </c>
      <c r="E45" s="2">
        <f>SUM(E18:E41)</f>
        <v>879700</v>
      </c>
      <c r="G45" s="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1" workbookViewId="0">
      <selection activeCell="E19" sqref="E19"/>
    </sheetView>
  </sheetViews>
  <sheetFormatPr defaultRowHeight="17.399999999999999"/>
  <cols>
    <col min="1" max="1" width="26.59765625" customWidth="1"/>
    <col min="2" max="2" width="19.796875" customWidth="1"/>
    <col min="3" max="3" width="17.5" customWidth="1"/>
    <col min="4" max="5" width="9.19921875" bestFit="1" customWidth="1"/>
    <col min="8" max="8" width="16.69921875" customWidth="1"/>
    <col min="9" max="9" width="14.69921875" customWidth="1"/>
    <col min="11" max="12" width="8.8984375" bestFit="1" customWidth="1"/>
    <col min="13" max="13" width="10.199218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9">
      <c r="A2" s="1">
        <v>42767</v>
      </c>
      <c r="C2" t="s">
        <v>20</v>
      </c>
      <c r="D2" s="2"/>
      <c r="E2" s="2">
        <v>726000</v>
      </c>
      <c r="F2" s="2"/>
      <c r="I2" s="2">
        <v>36319310</v>
      </c>
    </row>
    <row r="3" spans="1:9">
      <c r="A3" s="1"/>
      <c r="D3" s="2"/>
      <c r="E3" s="2"/>
      <c r="F3" s="2"/>
    </row>
    <row r="4" spans="1:9">
      <c r="A4" s="1">
        <v>42768</v>
      </c>
      <c r="B4" t="s">
        <v>23</v>
      </c>
      <c r="C4" t="s">
        <v>13</v>
      </c>
      <c r="E4" s="2">
        <v>20200</v>
      </c>
    </row>
    <row r="5" spans="1:9">
      <c r="C5" t="s">
        <v>11</v>
      </c>
      <c r="E5" s="2">
        <v>72600</v>
      </c>
      <c r="I5" s="2">
        <f>SUM(I2,D18)</f>
        <v>38119310</v>
      </c>
    </row>
    <row r="6" spans="1:9">
      <c r="C6" t="s">
        <v>10</v>
      </c>
      <c r="E6" s="2">
        <v>25600</v>
      </c>
      <c r="I6" s="2">
        <f>SUM(I5,-E2,-F13,-E19,-F27)</f>
        <v>33126200</v>
      </c>
    </row>
    <row r="7" spans="1:9">
      <c r="C7" t="s">
        <v>8</v>
      </c>
      <c r="E7" s="2">
        <v>26700</v>
      </c>
    </row>
    <row r="8" spans="1:9">
      <c r="C8" t="s">
        <v>16</v>
      </c>
      <c r="E8" s="2">
        <v>48600</v>
      </c>
    </row>
    <row r="9" spans="1:9">
      <c r="C9" t="s">
        <v>7</v>
      </c>
      <c r="E9" s="2">
        <v>47100</v>
      </c>
    </row>
    <row r="10" spans="1:9">
      <c r="C10" t="s">
        <v>17</v>
      </c>
      <c r="E10" s="2">
        <v>44100</v>
      </c>
    </row>
    <row r="11" spans="1:9">
      <c r="C11" t="s">
        <v>14</v>
      </c>
      <c r="E11" s="2">
        <v>47400</v>
      </c>
    </row>
    <row r="12" spans="1:9">
      <c r="C12" t="s">
        <v>24</v>
      </c>
      <c r="E12" s="2">
        <v>46200</v>
      </c>
    </row>
    <row r="13" spans="1:9">
      <c r="C13" t="s">
        <v>53</v>
      </c>
      <c r="E13" s="2">
        <v>13800</v>
      </c>
      <c r="F13" s="2">
        <f>SUM(E4:E13)</f>
        <v>392300</v>
      </c>
    </row>
    <row r="18" spans="1:9">
      <c r="A18" s="1" t="s">
        <v>25</v>
      </c>
      <c r="B18" t="s">
        <v>26</v>
      </c>
      <c r="C18" t="s">
        <v>27</v>
      </c>
      <c r="D18" s="2">
        <v>1800000</v>
      </c>
      <c r="G18" t="s">
        <v>89</v>
      </c>
    </row>
    <row r="19" spans="1:9">
      <c r="C19" t="s">
        <v>28</v>
      </c>
      <c r="E19" s="2">
        <v>3414910</v>
      </c>
    </row>
    <row r="22" spans="1:9">
      <c r="A22" s="1">
        <v>42777</v>
      </c>
      <c r="B22" t="s">
        <v>29</v>
      </c>
      <c r="C22" t="s">
        <v>48</v>
      </c>
      <c r="E22" s="4">
        <v>22300</v>
      </c>
    </row>
    <row r="23" spans="1:9">
      <c r="C23" t="s">
        <v>49</v>
      </c>
      <c r="E23" s="4">
        <v>113400</v>
      </c>
    </row>
    <row r="24" spans="1:9">
      <c r="C24" t="s">
        <v>50</v>
      </c>
      <c r="E24" s="4">
        <v>93600</v>
      </c>
    </row>
    <row r="25" spans="1:9">
      <c r="C25" t="s">
        <v>51</v>
      </c>
      <c r="E25" s="4">
        <v>91900</v>
      </c>
    </row>
    <row r="26" spans="1:9">
      <c r="C26" t="s">
        <v>52</v>
      </c>
      <c r="E26" s="4">
        <v>92100</v>
      </c>
    </row>
    <row r="27" spans="1:9">
      <c r="C27" t="s">
        <v>53</v>
      </c>
      <c r="E27" s="4">
        <v>46600</v>
      </c>
      <c r="F27" s="5">
        <f>SUM(E22:E27)</f>
        <v>459900</v>
      </c>
    </row>
    <row r="28" spans="1:9">
      <c r="H28" s="2"/>
    </row>
    <row r="29" spans="1:9">
      <c r="D29" s="2">
        <f>SUM(D18:D28)</f>
        <v>1800000</v>
      </c>
      <c r="E29" s="2">
        <f>SUM(E2:E27)</f>
        <v>4993110</v>
      </c>
    </row>
    <row r="30" spans="1:9">
      <c r="I30">
        <f>SUM(D:D,-E:E)</f>
        <v>3600000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23" sqref="E23"/>
    </sheetView>
  </sheetViews>
  <sheetFormatPr defaultRowHeight="17.399999999999999"/>
  <cols>
    <col min="1" max="1" width="23.69921875" customWidth="1"/>
    <col min="2" max="2" width="19.5" customWidth="1"/>
    <col min="3" max="3" width="14.8984375" customWidth="1"/>
    <col min="4" max="4" width="12.69921875" customWidth="1"/>
    <col min="5" max="5" width="13" customWidth="1"/>
    <col min="7" max="7" width="14.8984375" customWidth="1"/>
    <col min="8" max="8" width="11.7968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8">
      <c r="A2" s="1">
        <v>42798</v>
      </c>
      <c r="B2" t="s">
        <v>30</v>
      </c>
      <c r="C2" t="s">
        <v>50</v>
      </c>
      <c r="E2" s="4">
        <v>74300</v>
      </c>
      <c r="H2" s="2">
        <v>33126200</v>
      </c>
    </row>
    <row r="3" spans="1:8">
      <c r="C3" t="s">
        <v>53</v>
      </c>
      <c r="E3" s="4">
        <v>60800</v>
      </c>
    </row>
    <row r="4" spans="1:8">
      <c r="C4" t="s">
        <v>51</v>
      </c>
      <c r="E4" s="4">
        <v>98600</v>
      </c>
      <c r="H4" s="2">
        <f>SUM(H2,-F8,-E11,-F17,-E20)</f>
        <v>30896540</v>
      </c>
    </row>
    <row r="5" spans="1:8">
      <c r="C5" t="s">
        <v>49</v>
      </c>
      <c r="E5" s="4">
        <v>120900</v>
      </c>
    </row>
    <row r="6" spans="1:8">
      <c r="C6" t="s">
        <v>54</v>
      </c>
      <c r="E6" s="4">
        <v>119600</v>
      </c>
    </row>
    <row r="7" spans="1:8">
      <c r="C7" t="s">
        <v>55</v>
      </c>
      <c r="E7" s="4">
        <v>82100</v>
      </c>
    </row>
    <row r="8" spans="1:8">
      <c r="C8" t="s">
        <v>47</v>
      </c>
      <c r="E8" s="4">
        <v>15000</v>
      </c>
      <c r="F8" s="5">
        <f>SUM(E2:E8)</f>
        <v>571300</v>
      </c>
    </row>
    <row r="11" spans="1:8">
      <c r="A11" s="1">
        <v>42804</v>
      </c>
      <c r="B11" t="s">
        <v>85</v>
      </c>
      <c r="C11" t="s">
        <v>86</v>
      </c>
      <c r="E11" s="2">
        <v>238960</v>
      </c>
    </row>
    <row r="13" spans="1:8">
      <c r="A13" s="1">
        <v>42819</v>
      </c>
      <c r="B13" t="s">
        <v>30</v>
      </c>
      <c r="C13" t="s">
        <v>56</v>
      </c>
      <c r="E13" s="4">
        <v>87800</v>
      </c>
    </row>
    <row r="14" spans="1:8">
      <c r="C14" t="s">
        <v>50</v>
      </c>
      <c r="E14" s="4">
        <v>59500</v>
      </c>
    </row>
    <row r="15" spans="1:8">
      <c r="C15" t="s">
        <v>54</v>
      </c>
      <c r="E15" s="4">
        <v>112300</v>
      </c>
    </row>
    <row r="16" spans="1:8">
      <c r="C16" t="s">
        <v>52</v>
      </c>
      <c r="E16" s="4">
        <v>62900</v>
      </c>
    </row>
    <row r="17" spans="1:6">
      <c r="C17" t="s">
        <v>51</v>
      </c>
      <c r="E17" s="4">
        <v>96900</v>
      </c>
      <c r="F17" s="5">
        <f>SUM(E13:E17)</f>
        <v>419400</v>
      </c>
    </row>
    <row r="20" spans="1:6">
      <c r="A20" s="1">
        <v>42824</v>
      </c>
      <c r="C20" t="s">
        <v>64</v>
      </c>
      <c r="E20" s="2">
        <v>1000000</v>
      </c>
    </row>
    <row r="22" spans="1:6">
      <c r="E22" s="5">
        <f>SUM(E2:E21)</f>
        <v>2229660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E23" sqref="E23"/>
    </sheetView>
  </sheetViews>
  <sheetFormatPr defaultRowHeight="17.399999999999999"/>
  <cols>
    <col min="1" max="2" width="20.296875" customWidth="1"/>
    <col min="3" max="3" width="18.59765625" customWidth="1"/>
    <col min="4" max="4" width="12.796875" customWidth="1"/>
    <col min="5" max="5" width="16.59765625" customWidth="1"/>
    <col min="7" max="7" width="13.796875" customWidth="1"/>
    <col min="8" max="8" width="11.296875" customWidth="1"/>
    <col min="9" max="9" width="12.69921875" customWidth="1"/>
    <col min="10" max="10" width="11.296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9">
      <c r="A2" s="1">
        <v>42833</v>
      </c>
      <c r="B2" t="s">
        <v>65</v>
      </c>
      <c r="C2" t="s">
        <v>66</v>
      </c>
      <c r="E2" s="2">
        <v>264000</v>
      </c>
      <c r="I2" s="2">
        <v>30896540</v>
      </c>
    </row>
    <row r="4" spans="1:9">
      <c r="A4" s="1">
        <v>42847</v>
      </c>
      <c r="B4" t="s">
        <v>65</v>
      </c>
      <c r="C4" t="s">
        <v>82</v>
      </c>
      <c r="E4" s="2">
        <v>49500</v>
      </c>
      <c r="I4" s="2">
        <f>SUM(I2,-E2,-E4,-E6,-E7,-F20)</f>
        <v>28284840</v>
      </c>
    </row>
    <row r="6" spans="1:9">
      <c r="A6" s="1">
        <v>42848</v>
      </c>
      <c r="B6" t="s">
        <v>67</v>
      </c>
      <c r="C6" t="s">
        <v>68</v>
      </c>
      <c r="E6" s="2">
        <v>1100000</v>
      </c>
    </row>
    <row r="7" spans="1:9">
      <c r="B7" t="s">
        <v>74</v>
      </c>
      <c r="C7" t="s">
        <v>75</v>
      </c>
      <c r="E7" s="2">
        <v>750000</v>
      </c>
      <c r="G7" t="s">
        <v>73</v>
      </c>
    </row>
    <row r="9" spans="1:9">
      <c r="A9" s="1">
        <v>42854</v>
      </c>
      <c r="B9" t="s">
        <v>31</v>
      </c>
      <c r="C9" t="s">
        <v>57</v>
      </c>
      <c r="E9" s="4">
        <v>35800</v>
      </c>
    </row>
    <row r="10" spans="1:9">
      <c r="C10" t="s">
        <v>48</v>
      </c>
      <c r="E10" s="4">
        <v>20700</v>
      </c>
    </row>
    <row r="11" spans="1:9">
      <c r="C11" t="s">
        <v>49</v>
      </c>
      <c r="E11" s="4">
        <v>72900</v>
      </c>
    </row>
    <row r="12" spans="1:9">
      <c r="C12" t="s">
        <v>58</v>
      </c>
      <c r="E12" s="4">
        <v>49400</v>
      </c>
    </row>
    <row r="13" spans="1:9">
      <c r="C13" t="s">
        <v>51</v>
      </c>
      <c r="E13" s="4">
        <v>52100</v>
      </c>
    </row>
    <row r="14" spans="1:9">
      <c r="C14" t="s">
        <v>52</v>
      </c>
      <c r="E14" s="4">
        <v>13700</v>
      </c>
    </row>
    <row r="15" spans="1:9">
      <c r="C15" t="s">
        <v>50</v>
      </c>
      <c r="E15" s="4">
        <v>41700</v>
      </c>
    </row>
    <row r="16" spans="1:9">
      <c r="C16" t="s">
        <v>53</v>
      </c>
      <c r="E16" s="2">
        <v>13400</v>
      </c>
    </row>
    <row r="17" spans="3:6">
      <c r="C17" t="s">
        <v>70</v>
      </c>
      <c r="E17" s="2">
        <v>20300</v>
      </c>
    </row>
    <row r="18" spans="3:6">
      <c r="C18" t="s">
        <v>71</v>
      </c>
      <c r="E18" s="2">
        <v>70000</v>
      </c>
    </row>
    <row r="19" spans="3:6">
      <c r="C19" t="s">
        <v>72</v>
      </c>
      <c r="E19" s="2">
        <v>27300</v>
      </c>
    </row>
    <row r="20" spans="3:6">
      <c r="C20" t="s">
        <v>92</v>
      </c>
      <c r="E20" s="2">
        <v>30900</v>
      </c>
      <c r="F20" s="5">
        <f>SUM(E9:E20)</f>
        <v>448200</v>
      </c>
    </row>
    <row r="22" spans="3:6">
      <c r="E22" s="2">
        <f>SUM(E2:E21)</f>
        <v>2611700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3" sqref="E13"/>
    </sheetView>
  </sheetViews>
  <sheetFormatPr defaultRowHeight="17.399999999999999"/>
  <cols>
    <col min="1" max="1" width="23.3984375" customWidth="1"/>
    <col min="2" max="2" width="15.19921875" customWidth="1"/>
    <col min="3" max="3" width="14.09765625" customWidth="1"/>
    <col min="5" max="5" width="14.09765625" customWidth="1"/>
    <col min="7" max="7" width="14.19921875" customWidth="1"/>
    <col min="8" max="8" width="15.8984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8">
      <c r="A2" s="1">
        <v>42875</v>
      </c>
      <c r="B2" t="s">
        <v>32</v>
      </c>
      <c r="C2" t="s">
        <v>59</v>
      </c>
      <c r="E2" s="4">
        <v>49000</v>
      </c>
      <c r="H2" s="2">
        <v>28315740</v>
      </c>
    </row>
    <row r="3" spans="1:8">
      <c r="C3" t="s">
        <v>58</v>
      </c>
      <c r="E3" s="4">
        <v>26100</v>
      </c>
    </row>
    <row r="4" spans="1:8">
      <c r="C4" t="s">
        <v>54</v>
      </c>
      <c r="E4" s="4">
        <v>47900</v>
      </c>
      <c r="H4" s="2">
        <f>SUM(H2,-F7,-E10)</f>
        <v>27585640</v>
      </c>
    </row>
    <row r="5" spans="1:8">
      <c r="C5" t="s">
        <v>48</v>
      </c>
      <c r="E5" s="4">
        <v>59000</v>
      </c>
    </row>
    <row r="6" spans="1:8">
      <c r="C6" t="s">
        <v>12</v>
      </c>
      <c r="E6" s="4">
        <v>34300</v>
      </c>
    </row>
    <row r="7" spans="1:8">
      <c r="C7" t="s">
        <v>60</v>
      </c>
      <c r="E7" s="2">
        <v>13800</v>
      </c>
      <c r="F7" s="5">
        <f>SUM(E2:E7)</f>
        <v>230100</v>
      </c>
    </row>
    <row r="10" spans="1:8">
      <c r="A10" s="1">
        <v>42881</v>
      </c>
      <c r="C10" t="s">
        <v>64</v>
      </c>
      <c r="E10" s="2">
        <v>500000</v>
      </c>
    </row>
    <row r="12" spans="1:8">
      <c r="E12" s="5">
        <f>SUM(E2:E11)</f>
        <v>730100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4" sqref="H4"/>
    </sheetView>
  </sheetViews>
  <sheetFormatPr defaultRowHeight="17.399999999999999"/>
  <cols>
    <col min="1" max="1" width="13.69921875" customWidth="1"/>
    <col min="2" max="2" width="13" customWidth="1"/>
    <col min="3" max="3" width="13.09765625" customWidth="1"/>
    <col min="4" max="4" width="11.8984375" customWidth="1"/>
    <col min="5" max="5" width="13.796875" customWidth="1"/>
    <col min="7" max="7" width="18.796875" customWidth="1"/>
    <col min="8" max="8" width="24.09765625" customWidth="1"/>
    <col min="9" max="9" width="11.0976562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8">
      <c r="A2" s="1">
        <v>42888</v>
      </c>
      <c r="C2" t="s">
        <v>76</v>
      </c>
      <c r="E2" s="2">
        <v>1500000</v>
      </c>
      <c r="H2" s="2">
        <v>27585640</v>
      </c>
    </row>
    <row r="4" spans="1:8">
      <c r="H4" s="2">
        <f>SUM(H2,-E2)</f>
        <v>26085640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25" sqref="E25"/>
    </sheetView>
  </sheetViews>
  <sheetFormatPr defaultRowHeight="17.399999999999999"/>
  <cols>
    <col min="1" max="1" width="14" customWidth="1"/>
    <col min="2" max="2" width="18" customWidth="1"/>
    <col min="3" max="3" width="16.296875" customWidth="1"/>
    <col min="4" max="4" width="11.796875" customWidth="1"/>
    <col min="5" max="5" width="12.5" customWidth="1"/>
    <col min="7" max="7" width="14.19921875" customWidth="1"/>
    <col min="8" max="8" width="10.19921875" bestFit="1" customWidth="1"/>
    <col min="9" max="9" width="8.69921875" customWidth="1"/>
    <col min="10" max="10" width="12.8984375" customWidth="1"/>
    <col min="15" max="15" width="12.8984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8">
      <c r="A2" s="1">
        <v>42937</v>
      </c>
      <c r="B2" t="s">
        <v>83</v>
      </c>
      <c r="C2" t="s">
        <v>84</v>
      </c>
      <c r="E2" s="2">
        <v>40500</v>
      </c>
      <c r="H2" s="2">
        <v>26085640</v>
      </c>
    </row>
    <row r="4" spans="1:8">
      <c r="A4" s="1">
        <v>42946</v>
      </c>
      <c r="B4" t="s">
        <v>78</v>
      </c>
      <c r="C4" t="s">
        <v>77</v>
      </c>
      <c r="E4" s="2">
        <v>35100</v>
      </c>
      <c r="H4" s="2">
        <f>SUM(H2,-E2,-F7,-F22)</f>
        <v>24900630</v>
      </c>
    </row>
    <row r="5" spans="1:8">
      <c r="C5" t="s">
        <v>79</v>
      </c>
      <c r="E5" s="2">
        <v>48700</v>
      </c>
    </row>
    <row r="6" spans="1:8">
      <c r="C6" t="s">
        <v>80</v>
      </c>
      <c r="E6" s="2">
        <v>27000</v>
      </c>
    </row>
    <row r="7" spans="1:8">
      <c r="C7" t="s">
        <v>81</v>
      </c>
      <c r="E7" s="2">
        <v>62600</v>
      </c>
      <c r="F7" s="2">
        <f>SUM(E4:E7)</f>
        <v>173400</v>
      </c>
    </row>
    <row r="10" spans="1:8">
      <c r="A10" s="1">
        <v>42947</v>
      </c>
      <c r="B10" t="s">
        <v>93</v>
      </c>
      <c r="C10" t="s">
        <v>48</v>
      </c>
      <c r="E10" s="2">
        <v>57300</v>
      </c>
    </row>
    <row r="11" spans="1:8">
      <c r="C11" t="s">
        <v>59</v>
      </c>
      <c r="E11" s="2">
        <v>106500</v>
      </c>
    </row>
    <row r="12" spans="1:8">
      <c r="C12" t="s">
        <v>61</v>
      </c>
      <c r="E12" s="2">
        <v>111600</v>
      </c>
    </row>
    <row r="13" spans="1:8">
      <c r="C13" t="s">
        <v>53</v>
      </c>
      <c r="E13" s="2">
        <v>49400</v>
      </c>
    </row>
    <row r="14" spans="1:8">
      <c r="C14" t="s">
        <v>58</v>
      </c>
      <c r="E14" s="2">
        <v>119300</v>
      </c>
    </row>
    <row r="15" spans="1:8">
      <c r="C15" t="s">
        <v>62</v>
      </c>
      <c r="E15" s="2">
        <v>95700</v>
      </c>
    </row>
    <row r="16" spans="1:8">
      <c r="C16" t="s">
        <v>63</v>
      </c>
      <c r="E16" s="2">
        <v>20310</v>
      </c>
    </row>
    <row r="17" spans="3:6">
      <c r="C17" t="s">
        <v>94</v>
      </c>
      <c r="E17" s="2">
        <v>105900</v>
      </c>
    </row>
    <row r="18" spans="3:6">
      <c r="C18" t="s">
        <v>95</v>
      </c>
      <c r="E18" s="2">
        <v>113600</v>
      </c>
    </row>
    <row r="19" spans="3:6">
      <c r="C19" t="s">
        <v>96</v>
      </c>
      <c r="E19" s="2">
        <v>3100</v>
      </c>
    </row>
    <row r="20" spans="3:6">
      <c r="C20" t="s">
        <v>97</v>
      </c>
      <c r="E20" s="2">
        <v>8400</v>
      </c>
    </row>
    <row r="21" spans="3:6">
      <c r="C21" t="s">
        <v>90</v>
      </c>
      <c r="E21" s="2">
        <v>66000</v>
      </c>
    </row>
    <row r="22" spans="3:6">
      <c r="C22" t="s">
        <v>92</v>
      </c>
      <c r="E22" s="2">
        <v>114000</v>
      </c>
      <c r="F22" s="2">
        <f>SUM(E10:E22)</f>
        <v>971110</v>
      </c>
    </row>
    <row r="24" spans="3:6">
      <c r="E24" s="2">
        <f>SUM(E2:E23)</f>
        <v>1185010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16" sqref="E16"/>
    </sheetView>
  </sheetViews>
  <sheetFormatPr defaultRowHeight="17.399999999999999"/>
  <cols>
    <col min="1" max="1" width="14" customWidth="1"/>
    <col min="2" max="2" width="15" customWidth="1"/>
    <col min="3" max="3" width="13.5" customWidth="1"/>
    <col min="4" max="4" width="15" customWidth="1"/>
    <col min="5" max="5" width="12.59765625" customWidth="1"/>
    <col min="7" max="7" width="17.796875" customWidth="1"/>
    <col min="9" max="9" width="10.19921875" bestFit="1" customWidth="1"/>
    <col min="11" max="11" width="16.59765625" customWidth="1"/>
    <col min="16" max="16" width="18.3984375" customWidth="1"/>
    <col min="17" max="17" width="19.796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9">
      <c r="A2" s="1">
        <v>42961</v>
      </c>
      <c r="B2" t="s">
        <v>69</v>
      </c>
      <c r="C2" t="s">
        <v>87</v>
      </c>
      <c r="E2" s="2">
        <v>750000</v>
      </c>
      <c r="G2" t="s">
        <v>88</v>
      </c>
      <c r="I2" s="2">
        <v>25311630</v>
      </c>
    </row>
    <row r="4" spans="1:9">
      <c r="A4" s="1">
        <v>42964</v>
      </c>
      <c r="C4" t="s">
        <v>91</v>
      </c>
      <c r="E4" s="2">
        <v>500000</v>
      </c>
      <c r="I4" s="2">
        <f>SUM(I2,-E2)</f>
        <v>24561630</v>
      </c>
    </row>
    <row r="6" spans="1:9">
      <c r="A6" s="1">
        <v>42967</v>
      </c>
      <c r="B6" t="s">
        <v>98</v>
      </c>
      <c r="C6" t="s">
        <v>95</v>
      </c>
      <c r="E6" s="2">
        <v>53800</v>
      </c>
    </row>
    <row r="7" spans="1:9">
      <c r="C7" t="s">
        <v>94</v>
      </c>
      <c r="E7" s="2">
        <v>47400</v>
      </c>
    </row>
    <row r="8" spans="1:9">
      <c r="C8" t="s">
        <v>99</v>
      </c>
      <c r="E8" s="2">
        <v>73600</v>
      </c>
    </row>
    <row r="9" spans="1:9">
      <c r="C9" t="s">
        <v>96</v>
      </c>
      <c r="E9" s="2">
        <v>64100</v>
      </c>
    </row>
    <row r="10" spans="1:9">
      <c r="C10" t="s">
        <v>100</v>
      </c>
      <c r="E10" s="2">
        <v>47100</v>
      </c>
    </row>
    <row r="11" spans="1:9">
      <c r="C11" t="s">
        <v>101</v>
      </c>
      <c r="E11" s="2">
        <v>65100</v>
      </c>
    </row>
    <row r="12" spans="1:9">
      <c r="C12" t="s">
        <v>102</v>
      </c>
      <c r="E12" s="2">
        <v>24500</v>
      </c>
    </row>
    <row r="13" spans="1:9">
      <c r="C13" t="s">
        <v>103</v>
      </c>
      <c r="E13" s="2">
        <v>30700</v>
      </c>
      <c r="F13" s="2">
        <f>SUM(E6:E13)</f>
        <v>406300</v>
      </c>
    </row>
    <row r="15" spans="1:9">
      <c r="E15" s="2">
        <f>SUM(E2:E14)</f>
        <v>1656300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topLeftCell="A11" workbookViewId="0">
      <selection activeCell="F30" sqref="F30"/>
    </sheetView>
  </sheetViews>
  <sheetFormatPr defaultRowHeight="17.399999999999999"/>
  <cols>
    <col min="1" max="1" width="15.19921875" customWidth="1"/>
    <col min="2" max="2" width="16.296875" customWidth="1"/>
    <col min="3" max="3" width="17.5" customWidth="1"/>
    <col min="4" max="4" width="17.19921875" customWidth="1"/>
    <col min="5" max="5" width="15.59765625" customWidth="1"/>
    <col min="6" max="6" width="18.09765625" customWidth="1"/>
    <col min="7" max="7" width="10.59765625" customWidth="1"/>
    <col min="8" max="8" width="11.296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</row>
    <row r="2" spans="1:7">
      <c r="A2" s="1">
        <v>42987</v>
      </c>
      <c r="B2" t="s">
        <v>30</v>
      </c>
      <c r="C2" t="s">
        <v>16</v>
      </c>
      <c r="E2" s="2">
        <v>49000</v>
      </c>
    </row>
    <row r="3" spans="1:7">
      <c r="C3" t="s">
        <v>11</v>
      </c>
      <c r="E3" s="2">
        <v>72400</v>
      </c>
    </row>
    <row r="4" spans="1:7">
      <c r="C4" t="s">
        <v>7</v>
      </c>
      <c r="E4" s="2">
        <v>40600</v>
      </c>
    </row>
    <row r="5" spans="1:7">
      <c r="C5" t="s">
        <v>10</v>
      </c>
      <c r="E5" s="2">
        <v>30500</v>
      </c>
    </row>
    <row r="6" spans="1:7">
      <c r="C6" t="s">
        <v>14</v>
      </c>
      <c r="E6" s="2">
        <v>48900</v>
      </c>
    </row>
    <row r="7" spans="1:7">
      <c r="C7" t="s">
        <v>9</v>
      </c>
      <c r="E7" s="2">
        <v>30600</v>
      </c>
    </row>
    <row r="8" spans="1:7">
      <c r="C8" t="s">
        <v>8</v>
      </c>
      <c r="E8" s="2">
        <v>46200</v>
      </c>
    </row>
    <row r="9" spans="1:7">
      <c r="C9" t="s">
        <v>12</v>
      </c>
      <c r="E9" s="2">
        <v>30900</v>
      </c>
    </row>
    <row r="10" spans="1:7">
      <c r="C10" t="s">
        <v>13</v>
      </c>
      <c r="E10" s="2">
        <v>20700</v>
      </c>
    </row>
    <row r="11" spans="1:7">
      <c r="C11" t="s">
        <v>17</v>
      </c>
      <c r="E11" s="2">
        <v>30400</v>
      </c>
    </row>
    <row r="12" spans="1:7">
      <c r="C12" t="s">
        <v>15</v>
      </c>
      <c r="E12" s="2">
        <v>75500</v>
      </c>
      <c r="F12" s="2">
        <f>SUM(E2:E12)</f>
        <v>475700</v>
      </c>
    </row>
    <row r="15" spans="1:7">
      <c r="A15" s="1">
        <v>42993</v>
      </c>
      <c r="B15" t="s">
        <v>111</v>
      </c>
      <c r="C15" t="s">
        <v>112</v>
      </c>
      <c r="E15" s="2">
        <v>74100</v>
      </c>
    </row>
    <row r="16" spans="1:7">
      <c r="C16" t="s">
        <v>113</v>
      </c>
      <c r="E16" s="2">
        <v>33180</v>
      </c>
    </row>
    <row r="17" spans="1:9">
      <c r="B17" t="s">
        <v>114</v>
      </c>
      <c r="C17" t="s">
        <v>115</v>
      </c>
      <c r="E17" s="2">
        <v>85000</v>
      </c>
    </row>
    <row r="18" spans="1:9">
      <c r="C18" t="s">
        <v>116</v>
      </c>
      <c r="E18" s="2">
        <v>45500</v>
      </c>
    </row>
    <row r="19" spans="1:9">
      <c r="B19" t="s">
        <v>117</v>
      </c>
      <c r="C19" t="s">
        <v>118</v>
      </c>
      <c r="E19" s="2">
        <v>54800</v>
      </c>
    </row>
    <row r="22" spans="1:9">
      <c r="A22" s="1">
        <v>42994</v>
      </c>
      <c r="B22" t="s">
        <v>104</v>
      </c>
      <c r="C22" t="s">
        <v>108</v>
      </c>
      <c r="D22" s="2">
        <v>32295000</v>
      </c>
      <c r="G22" t="s">
        <v>110</v>
      </c>
      <c r="H22" t="s">
        <v>105</v>
      </c>
      <c r="I22">
        <v>10000000</v>
      </c>
    </row>
    <row r="23" spans="1:9">
      <c r="C23" t="s">
        <v>109</v>
      </c>
      <c r="E23" s="2">
        <v>32216530</v>
      </c>
      <c r="H23" t="s">
        <v>106</v>
      </c>
      <c r="I23">
        <v>15000000</v>
      </c>
    </row>
    <row r="24" spans="1:9">
      <c r="H24" t="s">
        <v>107</v>
      </c>
      <c r="I24">
        <v>7295000</v>
      </c>
    </row>
    <row r="25" spans="1:9">
      <c r="B25" t="s">
        <v>119</v>
      </c>
      <c r="C25" t="s">
        <v>120</v>
      </c>
      <c r="E25" s="2">
        <v>18000</v>
      </c>
    </row>
    <row r="30" spans="1:9">
      <c r="A30" s="1">
        <v>42996</v>
      </c>
      <c r="B30" t="s">
        <v>119</v>
      </c>
      <c r="C30" t="s">
        <v>121</v>
      </c>
      <c r="E30" s="2">
        <v>26900</v>
      </c>
    </row>
    <row r="32" spans="1:9">
      <c r="E32" s="2">
        <f>SUM(E2:E31)</f>
        <v>33029710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1월회계</vt:lpstr>
      <vt:lpstr>2월회계</vt:lpstr>
      <vt:lpstr>3월회계</vt:lpstr>
      <vt:lpstr>4월회계</vt:lpstr>
      <vt:lpstr>5월회계</vt:lpstr>
      <vt:lpstr>6월회계</vt:lpstr>
      <vt:lpstr>7월회계</vt:lpstr>
      <vt:lpstr>8월회계</vt:lpstr>
      <vt:lpstr>9월회계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2017-10-14T15:43:23Z</dcterms:modified>
</cp:coreProperties>
</file>